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F4AB6B48-02DA-485F-BC2E-055DB1F19C12}" xr6:coauthVersionLast="47" xr6:coauthVersionMax="47" xr10:uidLastSave="{00000000-0000-0000-0000-000000000000}"/>
  <bookViews>
    <workbookView xWindow="38280" yWindow="-120" windowWidth="38640" windowHeight="21120" tabRatio="719" activeTab="6" xr2:uid="{00000000-000D-0000-FFFF-FFFF00000000}"/>
  </bookViews>
  <sheets>
    <sheet name="Anleitung" sheetId="1" r:id="rId1"/>
    <sheet name="Reinigungsturnus" sheetId="2" r:id="rId2"/>
    <sheet name="LV Kindertagesstätten" sheetId="15" r:id="rId3"/>
    <sheet name="LV - Grundreinigung" sheetId="14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Grundreinigung'!$I$1:$I$22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Kindertagesstätten'!$7:$7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Grundreinigung'!$A$8:$T$96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6" l="1"/>
  <c r="J17" i="6"/>
  <c r="J16" i="6"/>
  <c r="J15" i="6"/>
  <c r="J14" i="6"/>
  <c r="J13" i="6"/>
  <c r="J12" i="6"/>
  <c r="J11" i="6"/>
  <c r="J10" i="6"/>
  <c r="J9" i="6"/>
  <c r="J19" i="6"/>
  <c r="H48" i="10"/>
  <c r="E48" i="10"/>
  <c r="H46" i="10"/>
  <c r="G46" i="10"/>
  <c r="D46" i="10"/>
  <c r="H45" i="10"/>
  <c r="E45" i="10"/>
  <c r="H44" i="10"/>
  <c r="E44" i="10"/>
  <c r="H43" i="10"/>
  <c r="E43" i="10"/>
  <c r="H42" i="10"/>
  <c r="E42" i="10"/>
  <c r="E46" i="10"/>
  <c r="G40" i="10"/>
  <c r="E40" i="10"/>
  <c r="D40" i="10"/>
  <c r="H39" i="10"/>
  <c r="H40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E32" i="10"/>
  <c r="H31" i="10"/>
  <c r="H33" i="10"/>
  <c r="E31" i="10"/>
  <c r="E33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6" i="10"/>
  <c r="E15" i="10"/>
  <c r="E18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E25" i="10"/>
  <c r="E26" i="10"/>
  <c r="E47" i="10"/>
  <c r="E49" i="10"/>
  <c r="E51" i="10"/>
  <c r="D53" i="10"/>
  <c r="H25" i="10"/>
  <c r="H26" i="10"/>
  <c r="H47" i="10"/>
  <c r="H49" i="10"/>
  <c r="H51" i="10"/>
  <c r="G53" i="10"/>
  <c r="H25" i="9"/>
  <c r="H26" i="9"/>
  <c r="H47" i="9"/>
  <c r="H49" i="9"/>
  <c r="H51" i="9"/>
  <c r="G53" i="9"/>
  <c r="E25" i="9"/>
  <c r="E26" i="9"/>
  <c r="E47" i="9"/>
  <c r="E49" i="9"/>
  <c r="E51" i="9"/>
  <c r="D53" i="9"/>
  <c r="J21" i="6"/>
  <c r="J20" i="6"/>
  <c r="A20" i="6"/>
  <c r="L22" i="6"/>
  <c r="B11" i="7"/>
  <c r="C11" i="7"/>
  <c r="Q22" i="6"/>
  <c r="C12" i="7"/>
  <c r="S21" i="6"/>
  <c r="S20" i="6"/>
  <c r="N22" i="6"/>
  <c r="D11" i="7"/>
  <c r="M22" i="6"/>
  <c r="R22" i="6"/>
  <c r="D12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<sst xmlns="http://schemas.openxmlformats.org/spreadsheetml/2006/main" count="782" uniqueCount="381">
  <si>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</si>
  <si>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</si>
  <si>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</si>
  <si>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</si>
  <si>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</si>
  <si>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</si>
  <si>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</si>
  <si>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</si>
  <si>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</si>
  <si>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</si>
  <si>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</si>
  <si>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</si>
  <si>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</si>
  <si>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</si>
  <si>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</si>
  <si>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</si>
  <si>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</si>
  <si>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</si>
  <si>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</si>
  <si>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</si>
  <si>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</si>
  <si>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</si>
  <si>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</si>
  <si>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</si>
  <si>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</si>
  <si>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</si>
  <si>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</si>
  <si>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</si>
  <si>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</si>
  <si>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</si>
  <si>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</si>
  <si>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</si>
  <si>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</si>
  <si>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</si>
  <si>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</si>
  <si>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</si>
  <si>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</si>
  <si>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</si>
  <si>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</si>
  <si>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</si>
  <si>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</si>
  <si>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</si>
  <si>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</si>
  <si>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</si>
  <si>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</si>
  <si>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</si>
  <si>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</si>
  <si>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</si>
  <si>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</si>
  <si>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</si>
  <si>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</si>
  <si>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</si>
  <si>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</si>
  <si>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</si>
  <si>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</si>
  <si>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</si>
  <si>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</si>
  <si>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</si>
  <si>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</si>
  <si>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</si>
  <si>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</si>
  <si>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</si>
  <si>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</si>
  <si>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</si>
  <si>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</si>
  <si>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</si>
  <si>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</si>
  <si>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</si>
  <si>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</si>
  <si>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</si>
  <si>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</si>
  <si>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</si>
  <si>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</si>
  <si>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</si>
  <si>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</si>
  <si>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</si>
  <si>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</si>
  <si>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</si>
  <si>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</si>
  <si>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</si>
  <si>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</si>
  <si>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</si>
  <si>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</si>
  <si>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</si>
  <si>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</si>
  <si>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</si>
  <si>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</si>
  <si>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</si>
  <si>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</si>
  <si>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</si>
  <si>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</si>
  <si>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</si>
  <si>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</si>
  <si>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</si>
  <si>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</si>
  <si>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</si>
  <si>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</si>
  <si>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</si>
  <si>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</si>
  <si>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</si>
  <si>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</si>
  <si>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</si>
  <si>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</si>
  <si>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</si>
  <si>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</si>
  <si>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</si>
  <si>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</si>
  <si>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</si>
  <si>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</si>
  <si>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</si>
  <si>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</si>
  <si>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</si>
  <si>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</si>
  <si>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</si>
  <si>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</si>
  <si>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</si>
  <si>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</si>
  <si>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</si>
  <si>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</si>
  <si>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</si>
  <si>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</si>
  <si>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</si>
  <si>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</si>
  <si>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</si>
  <si>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</si>
  <si>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</si>
  <si>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</si>
  <si>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</si>
  <si>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</si>
  <si>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</si>
  <si>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</si>
  <si>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</si>
  <si>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</si>
  <si>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</si>
  <si>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</si>
  <si>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</si>
  <si>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</si>
  <si>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</si>
  <si>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</si>
  <si>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</si>
  <si>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</si>
  <si>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</si>
  <si>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</si>
  <si>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</si>
  <si>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</si>
  <si>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</si>
  <si>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</si>
  <si>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</si>
  <si>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</si>
  <si>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</si>
  <si>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</si>
  <si>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</si>
  <si>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</si>
  <si>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</si>
  <si>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</si>
  <si>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</si>
  <si>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</si>
  <si>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</si>
  <si>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</si>
  <si>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</si>
  <si>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</si>
  <si>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</si>
  <si>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</si>
  <si>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</si>
  <si>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</si>
  <si>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</si>
  <si>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</si>
  <si>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</si>
  <si>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</si>
  <si>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</si>
  <si>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</si>
  <si>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</si>
  <si>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</si>
  <si>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</si>
  <si>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</si>
  <si>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</si>
  <si>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</si>
  <si>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</si>
  <si>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</si>
  <si>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</si>
  <si>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</si>
  <si>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</si>
  <si>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</si>
  <si>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</si>
  <si>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</si>
  <si>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</si>
  <si>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</si>
  <si>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</si>
  <si>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</si>
  <si>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</si>
  <si>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</si>
  <si>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</si>
  <si>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</si>
  <si>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</si>
  <si>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</si>
  <si>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</si>
  <si>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Spinnweben entfernen</t>
  </si>
  <si>
    <t>Burghausen</t>
  </si>
  <si>
    <t>Fliesen</t>
  </si>
  <si>
    <t>1.OG</t>
  </si>
  <si>
    <t>Parkett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</si>
  <si>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</si>
  <si>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</si>
  <si>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</si>
  <si>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</si>
  <si>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</si>
  <si>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</si>
  <si>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</si>
  <si>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</si>
  <si>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</si>
  <si>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I</t>
  </si>
  <si>
    <t>K</t>
  </si>
  <si>
    <t>Sanitärbereiche</t>
  </si>
  <si>
    <t>Flure und Eingangsbereiche</t>
  </si>
  <si>
    <t>Treppen und Aufzug</t>
  </si>
  <si>
    <t>Sozialräume, Teeküche, Sanitäter</t>
  </si>
  <si>
    <t>Lagerräume / Lehrmittel</t>
  </si>
  <si>
    <t>Turnhalle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</si>
  <si>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</si>
  <si>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</si>
  <si>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</si>
  <si>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</si>
  <si>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</si>
  <si>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/>
  </si>
  <si>
    <t>Entfernen von Griffspuren an Türen (auch Glastüren und Vitrinen), Schränken und Lichtschaltern</t>
  </si>
  <si>
    <t>Schwarze Trittstellen an den Türen entfernen</t>
  </si>
  <si>
    <t>J3</t>
  </si>
  <si>
    <t>Türen und Türrahmen feucht reinigen</t>
  </si>
  <si>
    <t xml:space="preserve">Wände, Boden im  Aufzug und Bedienelement Aufzug mit geeigneten Mitteln reinigen  </t>
  </si>
  <si>
    <t>Schränke außenseitig und oben feucht reinigen</t>
  </si>
  <si>
    <t>J1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</si>
  <si>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</si>
  <si>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</si>
  <si>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</si>
  <si>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</t>
  </si>
  <si>
    <t>Heizkörper und Rohrleitungen feucht reinigen</t>
  </si>
  <si>
    <t>J4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</si>
  <si>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</si>
  <si>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</si>
  <si>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</si>
  <si>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</si>
  <si>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</si>
  <si>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</si>
  <si>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</si>
  <si>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</si>
  <si>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</si>
  <si>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</si>
  <si>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</si>
  <si>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</si>
  <si>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Schmutzfangende Einrichtungen absaugen, im Winter mit Nasssauger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</si>
  <si>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</si>
  <si>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</si>
  <si>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</si>
  <si>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</si>
  <si>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</si>
  <si>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</si>
  <si>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</si>
  <si>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</si>
  <si>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</si>
  <si>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 xml:space="preserve">Reinigungsgruppe 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</si>
  <si>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</si>
  <si>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</si>
  <si>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</si>
  <si>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</si>
  <si>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</si>
  <si>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</si>
  <si>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</si>
  <si>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</si>
  <si>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</si>
  <si>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</si>
  <si>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</si>
  <si>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</si>
  <si>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enthalten.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</si>
  <si>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</si>
  <si>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</si>
  <si>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</si>
  <si>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</si>
  <si>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</si>
  <si>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</si>
  <si>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</si>
  <si>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</si>
  <si>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</si>
  <si>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</si>
  <si>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</si>
  <si>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</si>
  <si>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</si>
  <si>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</si>
  <si>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</si>
  <si>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</si>
  <si>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</si>
  <si>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</si>
  <si>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</si>
  <si>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</si>
  <si>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</si>
  <si>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</si>
  <si>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</si>
  <si>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</si>
  <si>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</si>
  <si>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</si>
  <si>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Schultafeln</t>
    </r>
  </si>
  <si>
    <r>
      <rPr>
        <sz val="14"/>
        <rFont val="Arial"/>
        <family val="2"/>
      </rPr>
      <t>nass reinigen vollflächig incl. aller Ränder und Leisten,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</si>
  <si>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</si>
  <si>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</si>
  <si>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r>
      <rPr>
        <sz val="14"/>
        <rFont val="Arial"/>
        <family val="2"/>
      </rPr>
      <t>sonstiges Mobiliar und Einrichtungsgegenstände in Gängen, Aulen</t>
    </r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</si>
  <si>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</si>
  <si>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</si>
  <si>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</si>
  <si>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</si>
  <si>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</si>
  <si>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</si>
  <si>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</si>
  <si>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</si>
  <si>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</si>
  <si>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</si>
  <si>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</si>
  <si>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</si>
  <si>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</si>
  <si>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</si>
  <si>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r>
      <rPr>
        <sz val="14"/>
        <rFont val="Arial"/>
        <family val="2"/>
      </rPr>
      <t>sonstiges Mobiliar und Einrichtungsgegenstände im Turnhallenbereich</t>
    </r>
  </si>
  <si>
    <r>
      <rPr>
        <sz val="14"/>
        <rFont val="Arial"/>
        <family val="2"/>
      </rPr>
      <t>Türen, Stock,Lichtschalter, Anschlußdosen</t>
    </r>
  </si>
  <si>
    <r>
      <rPr>
        <sz val="14"/>
        <rFont val="Arial"/>
        <family val="2"/>
      </rPr>
      <t>Tribünenbänke, Garderobenbänke</t>
    </r>
  </si>
  <si>
    <r>
      <rPr>
        <sz val="14"/>
        <rFont val="Arial"/>
        <family val="2"/>
      </rPr>
      <t>feucht wischen -horzontale/vertikale Flächen-</t>
    </r>
  </si>
  <si>
    <r>
      <rPr>
        <sz val="14"/>
        <rFont val="Arial"/>
        <family val="2"/>
      </rPr>
      <t>Spiegel</t>
    </r>
  </si>
  <si>
    <r>
      <rPr>
        <sz val="14"/>
        <rFont val="Arial"/>
        <family val="2"/>
      </rPr>
      <t>nass reinigen -ganzflächig-, trocken ledern</t>
    </r>
  </si>
  <si>
    <r>
      <rPr>
        <sz val="14"/>
        <rFont val="Arial"/>
        <family val="2"/>
      </rPr>
      <t>Garderobenschränke, sonstige Schränke, horizontale und vertikale Oberflächen außen -auch über 1,60 m Höhe</t>
    </r>
  </si>
  <si>
    <t>Hinweisschilder, Sicherungskästen, Feuerlöscheinrichtungen, sonstige Verstellungen</t>
  </si>
  <si>
    <t>Lampen stehend, hängend auch über 1,60m Höhe (soweit nicht als Einzelposition definiert)</t>
  </si>
  <si>
    <t>entstauben</t>
  </si>
  <si>
    <t>Fliesenwände</t>
  </si>
  <si>
    <t>Grundreiniung Lehrküchen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</si>
  <si>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</si>
  <si>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</si>
  <si>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Raitenhaslach 4</t>
  </si>
  <si>
    <t>Personal</t>
  </si>
  <si>
    <t>C103</t>
  </si>
  <si>
    <t>Büro</t>
  </si>
  <si>
    <t>C104</t>
  </si>
  <si>
    <t>Flur</t>
  </si>
  <si>
    <t>Naturstein</t>
  </si>
  <si>
    <t>Bayern</t>
  </si>
  <si>
    <t>1. OG</t>
  </si>
  <si>
    <t>C102</t>
  </si>
  <si>
    <t>letzter Freitag im August</t>
  </si>
  <si>
    <t>2 x im Jahr (letzter Freitag im Juni/Dezember</t>
  </si>
  <si>
    <t>J2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</si>
  <si>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</si>
  <si>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</si>
  <si>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</si>
  <si>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J6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</si>
  <si>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</si>
  <si>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</si>
  <si>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</si>
  <si>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</si>
  <si>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</si>
  <si>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</si>
  <si>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</si>
  <si>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</si>
  <si>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 xml:space="preserve"> </t>
  </si>
  <si>
    <t>Feuchtwischen (Industrieparkett)
analog Nasswischen/Trockenreinigung</t>
  </si>
  <si>
    <t>Garderobe</t>
  </si>
  <si>
    <t>Kindergarten Raitenhaslach</t>
  </si>
  <si>
    <t>Windfang/Garderobe</t>
  </si>
  <si>
    <t>Leistungsverzeichnis / Arbeiten und Turnus für die Unterhaltsreinigung für Kindertagesstätten</t>
  </si>
  <si>
    <t>Gruppen- und Schlaf-räume</t>
  </si>
  <si>
    <t>Verwaltungs- und Büroräume</t>
  </si>
  <si>
    <t>Küche, Speiseräume</t>
  </si>
  <si>
    <t>J</t>
  </si>
  <si>
    <t>Mehrzweckräume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</si>
  <si>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</si>
  <si>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Tische  (wenn freigeräumt) feucht reinigen</t>
  </si>
  <si>
    <t xml:space="preserve">EG </t>
  </si>
  <si>
    <t>Mehrzweckraum</t>
  </si>
  <si>
    <t>Gruppenraum 1</t>
  </si>
  <si>
    <t>Gruppenraum 2</t>
  </si>
  <si>
    <t>Gruppennebenraum 1</t>
  </si>
  <si>
    <t>Gruppenebenraum 2</t>
  </si>
  <si>
    <t>Mehrwzweckraum
Mittagsbetreuung</t>
  </si>
  <si>
    <t>WC/Waschen</t>
  </si>
  <si>
    <t>WC Personal</t>
  </si>
  <si>
    <t>Lager</t>
  </si>
  <si>
    <t>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</si>
</sst>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</numFmts>
  <fonts count="39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indexed="64"/>
      </right>
      <top/>
      <bottom/>
      <diagonal style="thin">
        <color auto="1"/>
      </diagonal>
    </border>
  </borders>
  <cellStyleXfs count="160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0" fontId="16" fillId="0" borderId="0" applyNumberFormat="0" applyFill="0" applyBorder="0" applyAlignment="0" applyProtection="0"/>
  </cellStyleXfs>
  <cellXfs count="313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20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/>
    </xf>
    <xf numFmtId="0" fontId="4" fillId="0" borderId="39" xfId="0" applyFont="1" applyBorder="1" applyProtection="1"/>
    <xf numFmtId="0" fontId="6" fillId="0" borderId="39" xfId="0" applyFont="1" applyBorder="1" applyProtection="1"/>
    <xf numFmtId="0" fontId="6" fillId="0" borderId="40" xfId="0" applyFont="1" applyBorder="1" applyProtection="1"/>
    <xf numFmtId="0" fontId="6" fillId="0" borderId="0" xfId="0" applyFont="1" applyProtection="1"/>
    <xf numFmtId="0" fontId="4" fillId="0" borderId="41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2" xfId="0" applyFont="1" applyBorder="1" applyProtection="1"/>
    <xf numFmtId="0" fontId="6" fillId="0" borderId="4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Protection="1"/>
    <xf numFmtId="49" fontId="6" fillId="0" borderId="44" xfId="0" applyNumberFormat="1" applyFont="1" applyFill="1" applyBorder="1" applyProtection="1"/>
    <xf numFmtId="49" fontId="6" fillId="0" borderId="45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11" fillId="2" borderId="46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2" xfId="0" applyFont="1" applyFill="1" applyBorder="1" applyProtection="1"/>
    <xf numFmtId="0" fontId="6" fillId="0" borderId="0" xfId="0" applyFont="1" applyFill="1" applyProtection="1"/>
    <xf numFmtId="0" fontId="12" fillId="0" borderId="41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1" xfId="0" applyFont="1" applyBorder="1" applyAlignment="1" applyProtection="1">
      <alignment horizontal="center"/>
    </xf>
    <xf numFmtId="0" fontId="6" fillId="0" borderId="45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5" xfId="4" applyNumberFormat="1" applyFont="1" applyBorder="1" applyAlignment="1" applyProtection="1">
      <alignment horizontal="center" vertical="center" wrapText="1"/>
      <protection hidden="1"/>
    </xf>
    <xf numFmtId="10" fontId="6" fillId="0" borderId="17" xfId="4" applyNumberFormat="1" applyFont="1" applyBorder="1" applyAlignment="1" applyProtection="1">
      <alignment horizontal="centerContinuous" vertical="center"/>
      <protection hidden="1"/>
    </xf>
    <xf numFmtId="166" fontId="6" fillId="0" borderId="18" xfId="4" applyNumberFormat="1" applyFont="1" applyBorder="1" applyAlignment="1" applyProtection="1">
      <alignment horizontal="centerContinuous" vertical="center"/>
      <protection hidden="1"/>
    </xf>
    <xf numFmtId="1" fontId="6" fillId="0" borderId="19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3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5" xfId="0" applyFont="1" applyFill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4" fillId="0" borderId="37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3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7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1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0" fontId="18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26" xfId="0" applyNumberFormat="1" applyFont="1" applyFill="1" applyBorder="1" applyAlignment="1" applyProtection="1">
      <alignment horizontal="center" vertical="center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0" fontId="18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23" xfId="0" applyNumberFormat="1" applyFont="1" applyFill="1" applyBorder="1" applyAlignment="1" applyProtection="1">
      <alignment horizontal="center" vertical="center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vertical="center"/>
      <protection hidden="1"/>
    </xf>
    <xf numFmtId="169" fontId="18" fillId="0" borderId="23" xfId="25" applyNumberFormat="1" applyFont="1" applyFill="1" applyBorder="1" applyAlignment="1" applyProtection="1">
      <alignment horizontal="center" vertical="center" wrapText="1"/>
      <protection hidden="1"/>
    </xf>
    <xf numFmtId="0" fontId="18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23" xfId="0" applyNumberFormat="1" applyFont="1" applyFill="1" applyBorder="1" applyAlignment="1" applyProtection="1">
      <alignment horizontal="center" vertical="center" wrapText="1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20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3" xfId="0" applyNumberFormat="1" applyFont="1" applyFill="1" applyBorder="1" applyAlignment="1" applyProtection="1">
      <alignment vertical="center"/>
      <protection hidden="1"/>
    </xf>
    <xf numFmtId="44" fontId="20" fillId="8" borderId="2" xfId="146" applyFont="1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164" fontId="20" fillId="8" borderId="2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4" fontId="20" fillId="7" borderId="4" xfId="25" applyFont="1" applyFill="1" applyBorder="1" applyAlignment="1" applyProtection="1">
      <alignment vertical="center"/>
      <protection hidden="1"/>
    </xf>
    <xf numFmtId="4" fontId="6" fillId="0" borderId="48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169" fontId="20" fillId="8" borderId="25" xfId="25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7" xfId="0" applyFont="1" applyFill="1" applyBorder="1" applyAlignment="1" applyProtection="1">
      <alignment vertical="center"/>
      <protection hidden="1"/>
    </xf>
    <xf numFmtId="168" fontId="4" fillId="5" borderId="47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0" fontId="26" fillId="3" borderId="1" xfId="0" applyNumberFormat="1" applyFont="1" applyFill="1" applyBorder="1" applyAlignment="1">
      <alignment horizontal="left" vertical="center"/>
    </xf>
    <xf numFmtId="0" fontId="23" fillId="9" borderId="4" xfId="0" applyNumberFormat="1" applyFont="1" applyFill="1" applyBorder="1" applyAlignment="1" applyProtection="1">
      <alignment vertical="center"/>
      <protection hidden="1"/>
    </xf>
    <xf numFmtId="0" fontId="23" fillId="9" borderId="4" xfId="0" applyFont="1" applyFill="1" applyBorder="1" applyAlignment="1">
      <alignment horizontal="center" vertical="center"/>
    </xf>
    <xf numFmtId="0" fontId="27" fillId="0" borderId="0" xfId="157" applyFont="1" applyAlignment="1">
      <alignment vertical="center"/>
    </xf>
    <xf numFmtId="0" fontId="24" fillId="0" borderId="0" xfId="158" applyFont="1" applyAlignment="1">
      <alignment vertical="center"/>
    </xf>
    <xf numFmtId="0" fontId="29" fillId="0" borderId="0" xfId="157" applyFont="1" applyAlignment="1">
      <alignment vertical="center"/>
    </xf>
    <xf numFmtId="0" fontId="27" fillId="0" borderId="0" xfId="157" applyFont="1" applyAlignment="1">
      <alignment horizontal="center" vertical="center"/>
    </xf>
    <xf numFmtId="0" fontId="27" fillId="0" borderId="50" xfId="157" applyFont="1" applyBorder="1" applyAlignment="1">
      <alignment vertical="center"/>
    </xf>
    <xf numFmtId="0" fontId="27" fillId="0" borderId="51" xfId="157" applyFont="1" applyBorder="1" applyAlignment="1">
      <alignment horizontal="center" vertical="center"/>
    </xf>
    <xf numFmtId="0" fontId="24" fillId="0" borderId="52" xfId="158" applyFont="1" applyBorder="1" applyAlignment="1">
      <alignment horizontal="center" vertical="center"/>
    </xf>
    <xf numFmtId="0" fontId="27" fillId="0" borderId="51" xfId="157" applyFont="1" applyBorder="1" applyAlignment="1">
      <alignment horizontal="center" vertical="center" textRotation="90" wrapText="1"/>
    </xf>
    <xf numFmtId="0" fontId="27" fillId="0" borderId="52" xfId="157" applyFont="1" applyBorder="1" applyAlignment="1">
      <alignment horizontal="center" vertical="center" textRotation="90" wrapText="1"/>
    </xf>
    <xf numFmtId="0" fontId="29" fillId="8" borderId="50" xfId="157" applyFont="1" applyFill="1" applyBorder="1" applyAlignment="1">
      <alignment vertical="center"/>
    </xf>
    <xf numFmtId="0" fontId="27" fillId="0" borderId="54" xfId="157" applyFont="1" applyBorder="1" applyAlignment="1">
      <alignment horizontal="center" vertical="center"/>
    </xf>
    <xf numFmtId="0" fontId="27" fillId="0" borderId="4" xfId="157" applyFont="1" applyBorder="1" applyAlignment="1">
      <alignment horizontal="center" vertical="center"/>
    </xf>
    <xf numFmtId="0" fontId="27" fillId="0" borderId="55" xfId="157" applyFont="1" applyBorder="1" applyAlignment="1">
      <alignment vertical="center" wrapText="1"/>
    </xf>
    <xf numFmtId="0" fontId="30" fillId="8" borderId="50" xfId="158" applyFont="1" applyFill="1" applyBorder="1" applyAlignment="1">
      <alignment vertical="center" wrapText="1"/>
    </xf>
    <xf numFmtId="0" fontId="27" fillId="0" borderId="57" xfId="157" applyFont="1" applyBorder="1" applyAlignment="1">
      <alignment horizontal="center" vertical="center"/>
    </xf>
    <xf numFmtId="0" fontId="27" fillId="0" borderId="0" xfId="157" applyFont="1" applyAlignment="1">
      <alignment vertical="center" wrapText="1"/>
    </xf>
    <xf numFmtId="0" fontId="32" fillId="0" borderId="0" xfId="157" applyFont="1" applyAlignment="1">
      <alignment vertical="center"/>
    </xf>
    <xf numFmtId="0" fontId="1" fillId="0" borderId="0" xfId="157" applyAlignment="1">
      <alignment vertical="center"/>
    </xf>
    <xf numFmtId="0" fontId="32" fillId="11" borderId="1" xfId="157" applyFont="1" applyFill="1" applyBorder="1" applyAlignment="1">
      <alignment vertical="center"/>
    </xf>
    <xf numFmtId="0" fontId="33" fillId="3" borderId="4" xfId="157" applyFont="1" applyFill="1" applyBorder="1" applyAlignment="1">
      <alignment vertical="center"/>
    </xf>
    <xf numFmtId="0" fontId="1" fillId="0" borderId="0" xfId="157" applyAlignment="1">
      <alignment vertical="center" wrapText="1"/>
    </xf>
    <xf numFmtId="0" fontId="19" fillId="0" borderId="0" xfId="157" applyFont="1" applyAlignment="1">
      <alignment vertical="center"/>
    </xf>
    <xf numFmtId="0" fontId="35" fillId="10" borderId="4" xfId="157" applyFont="1" applyFill="1" applyBorder="1" applyAlignment="1">
      <alignment vertical="center" wrapText="1"/>
    </xf>
    <xf numFmtId="0" fontId="25" fillId="10" borderId="4" xfId="157" applyFont="1" applyFill="1" applyBorder="1" applyAlignment="1">
      <alignment vertical="center" wrapText="1"/>
    </xf>
    <xf numFmtId="0" fontId="35" fillId="10" borderId="60" xfId="157" applyFont="1" applyFill="1" applyBorder="1" applyAlignment="1">
      <alignment vertical="center" wrapText="1"/>
    </xf>
    <xf numFmtId="0" fontId="25" fillId="0" borderId="4" xfId="157" applyFont="1" applyBorder="1" applyAlignment="1">
      <alignment vertical="center" wrapText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3" fillId="3" borderId="1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49" fontId="16" fillId="3" borderId="1" xfId="159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6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20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6" fillId="0" borderId="22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4" fillId="0" borderId="23" xfId="4" applyNumberFormat="1" applyFont="1" applyBorder="1" applyAlignment="1" applyProtection="1">
      <alignment horizontal="right" vertical="center"/>
      <protection hidden="1"/>
    </xf>
    <xf numFmtId="166" fontId="4" fillId="0" borderId="24" xfId="4" applyNumberFormat="1" applyFont="1" applyBorder="1" applyAlignment="1" applyProtection="1">
      <alignment horizontal="right" vertical="center"/>
      <protection hidden="1"/>
    </xf>
    <xf numFmtId="0" fontId="4" fillId="0" borderId="19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6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2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2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0" fontId="4" fillId="0" borderId="30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1" fillId="0" borderId="56" xfId="157" applyBorder="1" applyAlignment="1">
      <alignment horizontal="center" vertical="center"/>
    </xf>
    <xf numFmtId="0" fontId="1" fillId="0" borderId="46" xfId="157" applyBorder="1" applyAlignment="1">
      <alignment horizontal="center" vertical="center"/>
    </xf>
    <xf numFmtId="0" fontId="27" fillId="0" borderId="0" xfId="157" applyFont="1" applyAlignment="1">
      <alignment horizontal="center" vertical="center" wrapText="1"/>
    </xf>
    <xf numFmtId="0" fontId="27" fillId="9" borderId="0" xfId="157" applyFont="1" applyFill="1" applyAlignment="1">
      <alignment horizontal="center" vertical="center"/>
    </xf>
    <xf numFmtId="0" fontId="29" fillId="8" borderId="53" xfId="157" applyFont="1" applyFill="1" applyBorder="1" applyAlignment="1">
      <alignment horizontal="center" vertical="center" wrapText="1"/>
    </xf>
    <xf numFmtId="0" fontId="29" fillId="9" borderId="0" xfId="157" applyFont="1" applyFill="1" applyAlignment="1">
      <alignment horizontal="center" vertical="center" wrapText="1"/>
    </xf>
    <xf numFmtId="0" fontId="27" fillId="0" borderId="64" xfId="157" applyFont="1" applyBorder="1" applyAlignment="1">
      <alignment vertical="center" wrapText="1"/>
    </xf>
    <xf numFmtId="0" fontId="24" fillId="0" borderId="55" xfId="158" applyFont="1" applyBorder="1" applyAlignment="1">
      <alignment vertical="center" wrapText="1"/>
    </xf>
    <xf numFmtId="0" fontId="31" fillId="0" borderId="55" xfId="158" applyFont="1" applyBorder="1" applyAlignment="1">
      <alignment vertical="center" wrapText="1"/>
    </xf>
    <xf numFmtId="0" fontId="27" fillId="0" borderId="65" xfId="157" applyFont="1" applyBorder="1" applyAlignment="1">
      <alignment vertical="center" wrapText="1"/>
    </xf>
    <xf numFmtId="0" fontId="27" fillId="0" borderId="66" xfId="157" applyFont="1" applyBorder="1" applyAlignment="1">
      <alignment vertical="center" wrapText="1"/>
    </xf>
    <xf numFmtId="4" fontId="38" fillId="6" borderId="4" xfId="0" applyNumberFormat="1" applyFont="1" applyFill="1" applyBorder="1" applyAlignment="1" applyProtection="1">
      <alignment vertical="center"/>
      <protection locked="0" hidden="1"/>
    </xf>
    <xf numFmtId="164" fontId="38" fillId="7" borderId="4" xfId="25" applyFont="1" applyFill="1" applyBorder="1" applyAlignment="1" applyProtection="1">
      <alignment vertical="center"/>
      <protection hidden="1"/>
    </xf>
    <xf numFmtId="44" fontId="38" fillId="7" borderId="4" xfId="146" applyFont="1" applyFill="1" applyBorder="1" applyAlignment="1" applyProtection="1">
      <alignment vertical="center"/>
      <protection hidden="1"/>
    </xf>
    <xf numFmtId="168" fontId="38" fillId="7" borderId="4" xfId="0" applyNumberFormat="1" applyFont="1" applyFill="1" applyBorder="1" applyAlignment="1" applyProtection="1">
      <alignment vertical="center"/>
      <protection hidden="1"/>
    </xf>
    <xf numFmtId="0" fontId="38" fillId="0" borderId="0" xfId="0" applyNumberFormat="1" applyFont="1" applyFill="1" applyBorder="1" applyAlignment="1" applyProtection="1">
      <alignment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164" fontId="20" fillId="0" borderId="0" xfId="25" applyNumberFormat="1" applyFont="1" applyFill="1" applyBorder="1" applyAlignment="1" applyProtection="1">
      <alignment vertical="center"/>
    </xf>
    <xf numFmtId="164" fontId="20" fillId="0" borderId="0" xfId="25" applyNumberFormat="1" applyFont="1" applyFill="1" applyBorder="1" applyAlignment="1" applyProtection="1">
      <alignment vertical="center"/>
      <protection hidden="1"/>
    </xf>
    <xf numFmtId="164" fontId="20" fillId="0" borderId="0" xfId="25" applyNumberFormat="1" applyFont="1" applyFill="1" applyBorder="1" applyAlignment="1" applyProtection="1">
      <alignment horizontal="center" vertical="center"/>
      <protection hidden="1"/>
    </xf>
    <xf numFmtId="164" fontId="18" fillId="0" borderId="23" xfId="25" applyNumberFormat="1" applyFont="1" applyFill="1" applyBorder="1" applyAlignment="1" applyProtection="1">
      <alignment horizontal="center" vertical="center"/>
      <protection hidden="1"/>
    </xf>
    <xf numFmtId="164" fontId="37" fillId="0" borderId="4" xfId="0" applyNumberFormat="1" applyFont="1" applyBorder="1" applyAlignment="1">
      <alignment horizontal="center" vertical="center"/>
    </xf>
    <xf numFmtId="164" fontId="20" fillId="8" borderId="14" xfId="25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1" fillId="0" borderId="4" xfId="157" applyBorder="1" applyAlignment="1">
      <alignment vertical="center"/>
    </xf>
    <xf numFmtId="0" fontId="1" fillId="0" borderId="62" xfId="157" applyBorder="1" applyAlignment="1">
      <alignment vertical="center"/>
    </xf>
    <xf numFmtId="0" fontId="1" fillId="0" borderId="57" xfId="157" applyBorder="1" applyAlignment="1">
      <alignment vertical="center" wrapText="1"/>
    </xf>
    <xf numFmtId="0" fontId="1" fillId="0" borderId="61" xfId="157" applyBorder="1" applyAlignment="1">
      <alignment vertical="center" wrapText="1"/>
    </xf>
    <xf numFmtId="0" fontId="1" fillId="0" borderId="1" xfId="157" applyBorder="1" applyAlignment="1">
      <alignment vertical="center"/>
    </xf>
    <xf numFmtId="0" fontId="1" fillId="0" borderId="2" xfId="157" applyBorder="1" applyAlignment="1">
      <alignment vertical="center"/>
    </xf>
    <xf numFmtId="0" fontId="1" fillId="0" borderId="33" xfId="157" applyBorder="1" applyAlignment="1">
      <alignment vertical="center"/>
    </xf>
    <xf numFmtId="0" fontId="1" fillId="0" borderId="4" xfId="157" applyBorder="1" applyAlignment="1">
      <alignment vertical="center" wrapText="1"/>
    </xf>
    <xf numFmtId="0" fontId="1" fillId="0" borderId="62" xfId="157" applyBorder="1" applyAlignment="1">
      <alignment vertical="center" wrapText="1"/>
    </xf>
    <xf numFmtId="0" fontId="27" fillId="0" borderId="38" xfId="157" applyFont="1" applyBorder="1" applyAlignment="1">
      <alignment horizontal="center" vertical="center"/>
    </xf>
    <xf numFmtId="0" fontId="27" fillId="0" borderId="39" xfId="157" applyFont="1" applyBorder="1" applyAlignment="1">
      <alignment horizontal="center" vertical="center"/>
    </xf>
    <xf numFmtId="0" fontId="27" fillId="0" borderId="40" xfId="157" applyFont="1" applyBorder="1" applyAlignment="1">
      <alignment horizontal="center" vertical="center"/>
    </xf>
    <xf numFmtId="0" fontId="29" fillId="8" borderId="38" xfId="157" applyFont="1" applyFill="1" applyBorder="1" applyAlignment="1">
      <alignment horizontal="left" vertical="center" wrapText="1"/>
    </xf>
    <xf numFmtId="0" fontId="29" fillId="8" borderId="39" xfId="157" applyFont="1" applyFill="1" applyBorder="1" applyAlignment="1">
      <alignment horizontal="left" vertical="center" wrapText="1"/>
    </xf>
    <xf numFmtId="0" fontId="29" fillId="8" borderId="40" xfId="157" applyFont="1" applyFill="1" applyBorder="1" applyAlignment="1">
      <alignment horizontal="left" vertical="center" wrapText="1"/>
    </xf>
    <xf numFmtId="0" fontId="29" fillId="8" borderId="54" xfId="157" applyFont="1" applyFill="1" applyBorder="1" applyAlignment="1">
      <alignment horizontal="center" vertical="center"/>
    </xf>
    <xf numFmtId="0" fontId="29" fillId="8" borderId="63" xfId="157" applyFont="1" applyFill="1" applyBorder="1" applyAlignment="1">
      <alignment horizontal="center" vertical="center"/>
    </xf>
    <xf numFmtId="0" fontId="35" fillId="3" borderId="1" xfId="157" applyFont="1" applyFill="1" applyBorder="1" applyAlignment="1">
      <alignment horizontal="center" vertical="center" wrapText="1"/>
    </xf>
    <xf numFmtId="0" fontId="35" fillId="3" borderId="3" xfId="157" applyFont="1" applyFill="1" applyBorder="1" applyAlignment="1">
      <alignment horizontal="center" vertical="center" wrapText="1"/>
    </xf>
    <xf numFmtId="0" fontId="25" fillId="3" borderId="1" xfId="157" applyFont="1" applyFill="1" applyBorder="1" applyAlignment="1">
      <alignment horizontal="center" vertical="center" wrapText="1"/>
    </xf>
    <xf numFmtId="0" fontId="34" fillId="12" borderId="58" xfId="157" applyFont="1" applyFill="1" applyBorder="1" applyAlignment="1">
      <alignment vertical="center" wrapText="1"/>
    </xf>
    <xf numFmtId="0" fontId="34" fillId="12" borderId="59" xfId="157" applyFont="1" applyFill="1" applyBorder="1" applyAlignment="1">
      <alignment vertical="center" wrapText="1"/>
    </xf>
    <xf numFmtId="0" fontId="34" fillId="0" borderId="58" xfId="157" applyFont="1" applyBorder="1" applyAlignment="1">
      <alignment horizontal="center" vertical="center" wrapText="1"/>
    </xf>
    <xf numFmtId="0" fontId="34" fillId="0" borderId="59" xfId="157" applyFont="1" applyBorder="1" applyAlignment="1">
      <alignment horizontal="center" vertical="center" wrapText="1"/>
    </xf>
    <xf numFmtId="0" fontId="35" fillId="3" borderId="35" xfId="157" applyFont="1" applyFill="1" applyBorder="1" applyAlignment="1">
      <alignment horizontal="center" vertical="center" wrapText="1"/>
    </xf>
    <xf numFmtId="0" fontId="35" fillId="10" borderId="1" xfId="157" applyFont="1" applyFill="1" applyBorder="1" applyAlignment="1">
      <alignment horizontal="center" vertical="center" wrapText="1"/>
    </xf>
    <xf numFmtId="0" fontId="35" fillId="10" borderId="3" xfId="15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20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  <xf numFmtId="0" fontId="20" fillId="9" borderId="4" xfId="0" applyFont="1" applyFill="1" applyBorder="1" applyAlignment="1">
      <alignment horizontal="center" vertical="center"/>
    </xf>
    <xf numFmtId="0" fontId="27" fillId="0" borderId="67" xfId="157" applyFont="1" applyBorder="1" applyAlignment="1">
      <alignment horizontal="center" vertical="center"/>
    </xf>
    <xf numFmtId="0" fontId="27" fillId="8" borderId="68" xfId="157" applyFont="1" applyFill="1" applyBorder="1" applyAlignment="1">
      <alignment vertical="center"/>
    </xf>
    <xf numFmtId="0" fontId="27" fillId="8" borderId="69" xfId="157" applyFont="1" applyFill="1" applyBorder="1" applyAlignment="1">
      <alignment vertical="center"/>
    </xf>
    <xf numFmtId="0" fontId="27" fillId="0" borderId="23" xfId="157" applyFont="1" applyBorder="1" applyAlignment="1">
      <alignment horizontal="center" vertical="center"/>
    </xf>
    <xf numFmtId="0" fontId="27" fillId="8" borderId="68" xfId="157" applyFont="1" applyFill="1" applyBorder="1" applyAlignment="1">
      <alignment horizontal="center" vertical="center"/>
    </xf>
    <xf numFmtId="0" fontId="27" fillId="8" borderId="69" xfId="157" applyFont="1" applyFill="1" applyBorder="1" applyAlignment="1">
      <alignment horizontal="center" vertical="center"/>
    </xf>
    <xf numFmtId="0" fontId="31" fillId="0" borderId="66" xfId="158" applyFont="1" applyBorder="1" applyAlignment="1">
      <alignment vertical="center" wrapText="1"/>
    </xf>
    <xf numFmtId="0" fontId="27" fillId="0" borderId="70" xfId="157" applyFont="1" applyBorder="1" applyAlignment="1">
      <alignment horizontal="center" vertical="center"/>
    </xf>
    <xf numFmtId="0" fontId="27" fillId="0" borderId="71" xfId="157" applyFont="1" applyBorder="1" applyAlignment="1">
      <alignment horizontal="center" vertical="center"/>
    </xf>
    <xf numFmtId="0" fontId="27" fillId="0" borderId="72" xfId="157" applyFont="1" applyBorder="1" applyAlignment="1">
      <alignment horizontal="center" vertical="center"/>
    </xf>
    <xf numFmtId="0" fontId="27" fillId="0" borderId="73" xfId="157" applyFont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</cellXfs>
  <cellStyles count="160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Euro" xfId="1" xr:uid="{00000000-0005-0000-0000-00004B000000}"/>
    <cellStyle name="fnRegressQ" xfId="2" xr:uid="{00000000-0005-0000-0000-00004C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9" builtinId="8"/>
    <cellStyle name="Prozent" xfId="3" builtinId="5"/>
    <cellStyle name="Standard" xfId="0" builtinId="0"/>
    <cellStyle name="Standard 2" xfId="157" xr:uid="{00000000-0005-0000-0000-00009C000000}"/>
    <cellStyle name="Standard 3" xfId="158" xr:uid="{00000000-0005-0000-0000-00009D000000}"/>
    <cellStyle name="Standard 7" xfId="4" xr:uid="{00000000-0005-0000-0000-00009E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80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59" t="s">
        <v>136</v>
      </c>
      <c r="D13" s="260"/>
      <c r="E13" s="260"/>
      <c r="F13" s="261"/>
      <c r="G13" s="13"/>
    </row>
    <row r="14" spans="1:7" s="29" customFormat="1" x14ac:dyDescent="0.2">
      <c r="A14" s="25"/>
      <c r="B14" s="26"/>
      <c r="C14" s="27"/>
      <c r="D14" s="27"/>
      <c r="E14" s="27"/>
      <c r="F14" s="27"/>
      <c r="G14" s="28"/>
    </row>
    <row r="15" spans="1:7" ht="24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" customHeight="1" x14ac:dyDescent="0.2">
      <c r="A17" s="15"/>
      <c r="B17" s="12"/>
      <c r="C17" s="12"/>
      <c r="D17" s="12"/>
      <c r="E17" s="12"/>
      <c r="F17" s="12"/>
      <c r="G17" s="13"/>
    </row>
    <row r="18" spans="1:7" ht="24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" customHeight="1" x14ac:dyDescent="0.2">
      <c r="A20" s="15"/>
      <c r="B20" s="12"/>
      <c r="C20" s="12"/>
      <c r="D20" s="12"/>
      <c r="E20" s="12"/>
      <c r="F20" s="12"/>
      <c r="G20" s="13"/>
    </row>
    <row r="21" spans="1:7" ht="24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" customHeight="1" x14ac:dyDescent="0.2">
      <c r="A23" s="15"/>
      <c r="B23" s="12"/>
      <c r="C23" s="12"/>
      <c r="D23" s="12"/>
      <c r="E23" s="12"/>
      <c r="F23" s="12"/>
      <c r="G23" s="13"/>
    </row>
    <row r="24" spans="1:7" ht="24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" customHeight="1" x14ac:dyDescent="0.2">
      <c r="A27" s="15"/>
      <c r="B27" s="12"/>
      <c r="C27" s="12"/>
      <c r="D27" s="12"/>
      <c r="E27" s="12"/>
      <c r="F27" s="12"/>
      <c r="G27" s="13"/>
    </row>
    <row r="28" spans="1:7" ht="24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view="pageLayout" topLeftCell="A7" workbookViewId="0">
      <selection activeCell="A35" sqref="A35:XFD49"/>
    </sheetView>
  </sheetViews>
  <sheetFormatPr baseColWidth="10" defaultColWidth="11.42578125" defaultRowHeight="12.75" x14ac:dyDescent="0.2"/>
  <cols>
    <col min="1" max="1" width="16.28515625" style="87" customWidth="1"/>
    <col min="2" max="2" width="44" style="87" customWidth="1"/>
    <col min="3" max="3" width="15.140625" style="87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35.1" customHeight="1" thickTop="1" x14ac:dyDescent="0.2">
      <c r="A5" s="75" t="s">
        <v>14</v>
      </c>
      <c r="B5" s="76" t="s">
        <v>19</v>
      </c>
      <c r="C5" s="77">
        <v>38</v>
      </c>
      <c r="E5" s="78"/>
    </row>
    <row r="6" spans="1:5" ht="35.1" customHeight="1" x14ac:dyDescent="0.2">
      <c r="A6" s="79" t="s">
        <v>10</v>
      </c>
      <c r="B6" s="80" t="s">
        <v>22</v>
      </c>
      <c r="C6" s="126">
        <v>76</v>
      </c>
      <c r="E6" s="78"/>
    </row>
    <row r="7" spans="1:5" ht="35.1" customHeight="1" x14ac:dyDescent="0.2">
      <c r="A7" s="79" t="s">
        <v>12</v>
      </c>
      <c r="B7" s="81" t="s">
        <v>186</v>
      </c>
      <c r="C7" s="126">
        <v>95</v>
      </c>
      <c r="E7" s="78"/>
    </row>
    <row r="8" spans="1:5" ht="35.1" customHeight="1" x14ac:dyDescent="0.2">
      <c r="A8" s="79" t="s">
        <v>11</v>
      </c>
      <c r="B8" s="80" t="s">
        <v>27</v>
      </c>
      <c r="C8" s="126">
        <v>114</v>
      </c>
      <c r="E8" s="78"/>
    </row>
    <row r="9" spans="1:5" ht="35.1" customHeight="1" x14ac:dyDescent="0.2">
      <c r="A9" s="79" t="s">
        <v>30</v>
      </c>
      <c r="B9" s="80" t="s">
        <v>31</v>
      </c>
      <c r="C9" s="126">
        <v>152</v>
      </c>
      <c r="E9" s="78"/>
    </row>
    <row r="10" spans="1:5" ht="35.1" customHeight="1" x14ac:dyDescent="0.2">
      <c r="A10" s="79" t="s">
        <v>13</v>
      </c>
      <c r="B10" s="80" t="s">
        <v>34</v>
      </c>
      <c r="C10" s="126">
        <v>190</v>
      </c>
      <c r="E10" s="78"/>
    </row>
    <row r="11" spans="1:5" ht="35.1" customHeight="1" x14ac:dyDescent="0.2">
      <c r="A11" s="79" t="s">
        <v>16</v>
      </c>
      <c r="B11" s="80" t="s">
        <v>37</v>
      </c>
      <c r="C11" s="126">
        <v>228</v>
      </c>
      <c r="E11" s="78"/>
    </row>
    <row r="12" spans="1:5" ht="35.1" customHeight="1" thickBot="1" x14ac:dyDescent="0.25">
      <c r="A12" s="79" t="s">
        <v>15</v>
      </c>
      <c r="B12" s="80" t="s">
        <v>40</v>
      </c>
      <c r="C12" s="126">
        <v>266</v>
      </c>
      <c r="E12" s="78"/>
    </row>
    <row r="13" spans="1:5" ht="35.1" customHeight="1" thickTop="1" x14ac:dyDescent="0.2">
      <c r="A13" s="75" t="s">
        <v>20</v>
      </c>
      <c r="B13" s="76" t="s">
        <v>21</v>
      </c>
      <c r="C13" s="77">
        <v>9</v>
      </c>
      <c r="E13" s="78"/>
    </row>
    <row r="14" spans="1:5" ht="35.1" customHeight="1" x14ac:dyDescent="0.2">
      <c r="A14" s="79" t="s">
        <v>23</v>
      </c>
      <c r="B14" s="80" t="s">
        <v>24</v>
      </c>
      <c r="C14" s="126">
        <v>18</v>
      </c>
      <c r="E14" s="78"/>
    </row>
    <row r="15" spans="1:5" ht="35.1" customHeight="1" x14ac:dyDescent="0.2">
      <c r="A15" s="79" t="s">
        <v>25</v>
      </c>
      <c r="B15" s="80" t="s">
        <v>26</v>
      </c>
      <c r="C15" s="126">
        <v>1</v>
      </c>
      <c r="E15" s="78"/>
    </row>
    <row r="16" spans="1:5" ht="35.1" customHeight="1" x14ac:dyDescent="0.2">
      <c r="A16" s="79" t="s">
        <v>28</v>
      </c>
      <c r="B16" s="80" t="s">
        <v>29</v>
      </c>
      <c r="C16" s="126">
        <v>2</v>
      </c>
      <c r="E16" s="78"/>
    </row>
    <row r="17" spans="1:5" ht="35.1" customHeight="1" x14ac:dyDescent="0.2">
      <c r="A17" s="79" t="s">
        <v>32</v>
      </c>
      <c r="B17" s="80" t="s">
        <v>33</v>
      </c>
      <c r="C17" s="126">
        <v>3</v>
      </c>
      <c r="E17" s="78"/>
    </row>
    <row r="18" spans="1:5" ht="35.1" customHeight="1" x14ac:dyDescent="0.2">
      <c r="A18" s="79" t="s">
        <v>35</v>
      </c>
      <c r="B18" s="80" t="s">
        <v>36</v>
      </c>
      <c r="C18" s="126">
        <v>4</v>
      </c>
      <c r="E18" s="78"/>
    </row>
    <row r="19" spans="1:5" ht="35.1" customHeight="1" x14ac:dyDescent="0.2">
      <c r="A19" s="79" t="s">
        <v>38</v>
      </c>
      <c r="B19" s="80" t="s">
        <v>39</v>
      </c>
      <c r="C19" s="126">
        <v>6</v>
      </c>
      <c r="E19" s="78"/>
    </row>
    <row r="20" spans="1:5" ht="35.1" customHeight="1" thickBot="1" x14ac:dyDescent="0.25">
      <c r="A20" s="82" t="s">
        <v>41</v>
      </c>
      <c r="B20" s="83" t="s">
        <v>42</v>
      </c>
      <c r="C20" s="127"/>
      <c r="E20" s="78"/>
    </row>
    <row r="21" spans="1:5" ht="15" customHeight="1" thickTop="1" x14ac:dyDescent="0.2">
      <c r="A21" s="84"/>
      <c r="B21" s="85"/>
      <c r="C21" s="85"/>
    </row>
    <row r="22" spans="1:5" x14ac:dyDescent="0.2">
      <c r="A22" s="86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C45F4-26C6-4B23-9CEA-F355D522B9A4}">
  <sheetPr>
    <pageSetUpPr fitToPage="1"/>
  </sheetPr>
  <dimension ref="A1:N61"/>
  <sheetViews>
    <sheetView showGridLines="0" zoomScale="85" zoomScaleNormal="85" zoomScalePageLayoutView="125" workbookViewId="0">
      <selection activeCell="J19" sqref="J19"/>
    </sheetView>
  </sheetViews>
  <sheetFormatPr baseColWidth="10" defaultColWidth="10.85546875" defaultRowHeight="14.25" x14ac:dyDescent="0.2"/>
  <cols>
    <col min="1" max="1" width="31.5703125" style="146" customWidth="1"/>
    <col min="2" max="11" width="10" style="146" customWidth="1"/>
    <col min="12" max="16384" width="10.85546875" style="146"/>
  </cols>
  <sheetData>
    <row r="1" spans="1:12" x14ac:dyDescent="0.2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2" ht="15" x14ac:dyDescent="0.2">
      <c r="A2" s="147" t="s">
        <v>362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2" x14ac:dyDescent="0.2">
      <c r="A3" s="145"/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2" ht="15" thickBot="1" x14ac:dyDescent="0.25">
      <c r="A4" s="145"/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2" ht="33" customHeight="1" thickBot="1" x14ac:dyDescent="0.25">
      <c r="B5" s="271" t="s">
        <v>201</v>
      </c>
      <c r="C5" s="272"/>
      <c r="D5" s="272"/>
      <c r="E5" s="272"/>
      <c r="F5" s="272"/>
      <c r="G5" s="272"/>
      <c r="H5" s="272"/>
      <c r="I5" s="272"/>
      <c r="J5" s="272"/>
      <c r="K5" s="272"/>
      <c r="L5" s="273"/>
    </row>
    <row r="6" spans="1:12" ht="54" customHeight="1" thickBot="1" x14ac:dyDescent="0.25">
      <c r="A6" s="149" t="s">
        <v>202</v>
      </c>
      <c r="B6" s="150" t="s">
        <v>203</v>
      </c>
      <c r="C6" s="150" t="s">
        <v>41</v>
      </c>
      <c r="D6" s="150" t="s">
        <v>204</v>
      </c>
      <c r="E6" s="150" t="s">
        <v>205</v>
      </c>
      <c r="F6" s="150" t="s">
        <v>206</v>
      </c>
      <c r="G6" s="150" t="s">
        <v>207</v>
      </c>
      <c r="H6" s="150" t="s">
        <v>208</v>
      </c>
      <c r="I6" s="150" t="s">
        <v>209</v>
      </c>
      <c r="J6" s="150" t="s">
        <v>210</v>
      </c>
      <c r="K6" s="150" t="s">
        <v>366</v>
      </c>
      <c r="L6" s="151" t="s">
        <v>211</v>
      </c>
    </row>
    <row r="7" spans="1:12" ht="129" customHeight="1" thickBot="1" x14ac:dyDescent="0.25">
      <c r="A7" s="149"/>
      <c r="B7" s="152" t="s">
        <v>363</v>
      </c>
      <c r="C7" s="152" t="s">
        <v>367</v>
      </c>
      <c r="D7" s="152" t="s">
        <v>212</v>
      </c>
      <c r="E7" s="152" t="s">
        <v>364</v>
      </c>
      <c r="F7" s="152" t="s">
        <v>213</v>
      </c>
      <c r="G7" s="152" t="s">
        <v>214</v>
      </c>
      <c r="H7" s="152" t="s">
        <v>359</v>
      </c>
      <c r="I7" s="152" t="s">
        <v>215</v>
      </c>
      <c r="J7" s="152" t="s">
        <v>365</v>
      </c>
      <c r="K7" s="152" t="s">
        <v>216</v>
      </c>
      <c r="L7" s="153" t="s">
        <v>217</v>
      </c>
    </row>
    <row r="8" spans="1:12" ht="33" customHeight="1" thickBot="1" x14ac:dyDescent="0.25">
      <c r="A8" s="154" t="s">
        <v>218</v>
      </c>
      <c r="B8" s="302"/>
      <c r="C8" s="302"/>
      <c r="D8" s="302"/>
      <c r="E8" s="302"/>
      <c r="F8" s="302"/>
      <c r="G8" s="302"/>
      <c r="H8" s="302"/>
      <c r="I8" s="302"/>
      <c r="J8" s="302"/>
      <c r="K8" s="302"/>
      <c r="L8" s="303"/>
    </row>
    <row r="9" spans="1:12" ht="72.95" customHeight="1" x14ac:dyDescent="0.2">
      <c r="A9" s="246" t="s">
        <v>219</v>
      </c>
      <c r="B9" s="155" t="s">
        <v>220</v>
      </c>
      <c r="C9" s="155" t="s">
        <v>220</v>
      </c>
      <c r="D9" s="155" t="s">
        <v>220</v>
      </c>
      <c r="E9" s="155" t="s">
        <v>220</v>
      </c>
      <c r="F9" s="155" t="s">
        <v>220</v>
      </c>
      <c r="G9" s="155" t="s">
        <v>220</v>
      </c>
      <c r="H9" s="155" t="s">
        <v>220</v>
      </c>
      <c r="I9" s="155" t="s">
        <v>220</v>
      </c>
      <c r="J9" s="155" t="s">
        <v>220</v>
      </c>
      <c r="K9" s="155" t="s">
        <v>220</v>
      </c>
      <c r="L9" s="301"/>
    </row>
    <row r="10" spans="1:12" ht="72.95" customHeight="1" x14ac:dyDescent="0.2">
      <c r="A10" s="157" t="s">
        <v>221</v>
      </c>
      <c r="B10" s="156" t="s">
        <v>220</v>
      </c>
      <c r="C10" s="156" t="s">
        <v>220</v>
      </c>
      <c r="D10" s="156" t="s">
        <v>220</v>
      </c>
      <c r="E10" s="156" t="s">
        <v>220</v>
      </c>
      <c r="F10" s="156" t="s">
        <v>220</v>
      </c>
      <c r="G10" s="156" t="s">
        <v>220</v>
      </c>
      <c r="H10" s="156" t="s">
        <v>220</v>
      </c>
      <c r="I10" s="156" t="s">
        <v>220</v>
      </c>
      <c r="J10" s="156" t="s">
        <v>220</v>
      </c>
      <c r="K10" s="156" t="s">
        <v>220</v>
      </c>
      <c r="L10" s="308"/>
    </row>
    <row r="11" spans="1:12" ht="72.95" customHeight="1" x14ac:dyDescent="0.2">
      <c r="A11" s="157" t="s">
        <v>222</v>
      </c>
      <c r="B11" s="156" t="s">
        <v>20</v>
      </c>
      <c r="C11" s="156" t="s">
        <v>20</v>
      </c>
      <c r="D11" s="156" t="s">
        <v>20</v>
      </c>
      <c r="E11" s="156" t="s">
        <v>14</v>
      </c>
      <c r="F11" s="156" t="s">
        <v>20</v>
      </c>
      <c r="G11" s="156" t="s">
        <v>20</v>
      </c>
      <c r="H11" s="156" t="s">
        <v>20</v>
      </c>
      <c r="I11" s="156" t="s">
        <v>20</v>
      </c>
      <c r="J11" s="156" t="s">
        <v>20</v>
      </c>
      <c r="K11" s="156" t="s">
        <v>20</v>
      </c>
      <c r="L11" s="308"/>
    </row>
    <row r="12" spans="1:12" ht="72.95" customHeight="1" x14ac:dyDescent="0.2">
      <c r="A12" s="157" t="s">
        <v>369</v>
      </c>
      <c r="B12" s="156" t="s">
        <v>11</v>
      </c>
      <c r="C12" s="156" t="s">
        <v>11</v>
      </c>
      <c r="D12" s="156" t="s">
        <v>11</v>
      </c>
      <c r="E12" s="156" t="s">
        <v>14</v>
      </c>
      <c r="F12" s="156" t="s">
        <v>223</v>
      </c>
      <c r="G12" s="156" t="s">
        <v>223</v>
      </c>
      <c r="H12" s="156"/>
      <c r="I12" s="156"/>
      <c r="J12" s="156"/>
      <c r="K12" s="156" t="s">
        <v>20</v>
      </c>
      <c r="L12" s="308"/>
    </row>
    <row r="13" spans="1:12" ht="72.95" customHeight="1" x14ac:dyDescent="0.2">
      <c r="A13" s="157" t="s">
        <v>224</v>
      </c>
      <c r="B13" s="156" t="s">
        <v>14</v>
      </c>
      <c r="C13" s="156" t="s">
        <v>14</v>
      </c>
      <c r="D13" s="156" t="s">
        <v>14</v>
      </c>
      <c r="E13" s="156" t="s">
        <v>14</v>
      </c>
      <c r="F13" s="156" t="s">
        <v>14</v>
      </c>
      <c r="G13" s="156" t="s">
        <v>14</v>
      </c>
      <c r="H13" s="156" t="s">
        <v>14</v>
      </c>
      <c r="I13" s="156" t="s">
        <v>14</v>
      </c>
      <c r="J13" s="156" t="s">
        <v>14</v>
      </c>
      <c r="K13" s="156" t="s">
        <v>14</v>
      </c>
      <c r="L13" s="308"/>
    </row>
    <row r="14" spans="1:12" ht="72.95" customHeight="1" x14ac:dyDescent="0.2">
      <c r="A14" s="157" t="s">
        <v>225</v>
      </c>
      <c r="B14" s="156" t="s">
        <v>344</v>
      </c>
      <c r="C14" s="156" t="s">
        <v>344</v>
      </c>
      <c r="D14" s="156" t="s">
        <v>344</v>
      </c>
      <c r="E14" s="156" t="s">
        <v>344</v>
      </c>
      <c r="F14" s="156" t="s">
        <v>344</v>
      </c>
      <c r="G14" s="156" t="s">
        <v>344</v>
      </c>
      <c r="H14" s="156" t="s">
        <v>344</v>
      </c>
      <c r="I14" s="156" t="s">
        <v>344</v>
      </c>
      <c r="J14" s="156" t="s">
        <v>344</v>
      </c>
      <c r="K14" s="156" t="s">
        <v>344</v>
      </c>
      <c r="L14" s="308"/>
    </row>
    <row r="15" spans="1:12" ht="72.95" customHeight="1" x14ac:dyDescent="0.2">
      <c r="A15" s="157" t="s">
        <v>227</v>
      </c>
      <c r="B15" s="156" t="s">
        <v>230</v>
      </c>
      <c r="C15" s="156" t="s">
        <v>230</v>
      </c>
      <c r="D15" s="156" t="s">
        <v>230</v>
      </c>
      <c r="E15" s="156" t="s">
        <v>230</v>
      </c>
      <c r="F15" s="156" t="s">
        <v>230</v>
      </c>
      <c r="G15" s="156" t="s">
        <v>230</v>
      </c>
      <c r="H15" s="156" t="s">
        <v>230</v>
      </c>
      <c r="I15" s="156" t="s">
        <v>230</v>
      </c>
      <c r="J15" s="156" t="s">
        <v>230</v>
      </c>
      <c r="K15" s="156" t="s">
        <v>230</v>
      </c>
      <c r="L15" s="308"/>
    </row>
    <row r="16" spans="1:12" ht="72.95" customHeight="1" x14ac:dyDescent="0.2">
      <c r="A16" s="157" t="s">
        <v>228</v>
      </c>
      <c r="B16" s="156"/>
      <c r="C16" s="156"/>
      <c r="D16" s="156"/>
      <c r="E16" s="156"/>
      <c r="F16" s="156" t="s">
        <v>11</v>
      </c>
      <c r="G16" s="156" t="s">
        <v>11</v>
      </c>
      <c r="H16" s="156"/>
      <c r="I16" s="156"/>
      <c r="J16" s="156"/>
      <c r="K16" s="156"/>
      <c r="L16" s="308"/>
    </row>
    <row r="17" spans="1:12" ht="72.95" customHeight="1" x14ac:dyDescent="0.2">
      <c r="A17" s="157" t="s">
        <v>229</v>
      </c>
      <c r="B17" s="156" t="s">
        <v>230</v>
      </c>
      <c r="C17" s="156" t="s">
        <v>230</v>
      </c>
      <c r="D17" s="156"/>
      <c r="E17" s="156" t="s">
        <v>230</v>
      </c>
      <c r="F17" s="156" t="s">
        <v>230</v>
      </c>
      <c r="G17" s="156" t="s">
        <v>230</v>
      </c>
      <c r="H17" s="156" t="s">
        <v>230</v>
      </c>
      <c r="I17" s="156" t="s">
        <v>230</v>
      </c>
      <c r="J17" s="156"/>
      <c r="K17" s="156"/>
      <c r="L17" s="308"/>
    </row>
    <row r="18" spans="1:12" ht="72.95" customHeight="1" x14ac:dyDescent="0.2">
      <c r="A18" s="157" t="s">
        <v>231</v>
      </c>
      <c r="B18" s="156" t="s">
        <v>226</v>
      </c>
      <c r="C18" s="156" t="s">
        <v>226</v>
      </c>
      <c r="D18" s="156"/>
      <c r="E18" s="156" t="s">
        <v>226</v>
      </c>
      <c r="F18" s="156" t="s">
        <v>226</v>
      </c>
      <c r="G18" s="156" t="s">
        <v>226</v>
      </c>
      <c r="H18" s="156" t="s">
        <v>226</v>
      </c>
      <c r="I18" s="156" t="s">
        <v>226</v>
      </c>
      <c r="J18" s="156"/>
      <c r="K18" s="156"/>
      <c r="L18" s="308"/>
    </row>
    <row r="19" spans="1:12" ht="72.95" customHeight="1" x14ac:dyDescent="0.2">
      <c r="A19" s="157" t="s">
        <v>232</v>
      </c>
      <c r="B19" s="156" t="s">
        <v>230</v>
      </c>
      <c r="C19" s="156" t="s">
        <v>230</v>
      </c>
      <c r="D19" s="156"/>
      <c r="E19" s="156" t="s">
        <v>25</v>
      </c>
      <c r="F19" s="156" t="s">
        <v>230</v>
      </c>
      <c r="G19" s="156" t="s">
        <v>230</v>
      </c>
      <c r="H19" s="156" t="s">
        <v>230</v>
      </c>
      <c r="I19" s="156" t="s">
        <v>230</v>
      </c>
      <c r="J19" s="156"/>
      <c r="K19" s="156"/>
      <c r="L19" s="308"/>
    </row>
    <row r="20" spans="1:12" ht="72.95" customHeight="1" x14ac:dyDescent="0.2">
      <c r="A20" s="157" t="s">
        <v>233</v>
      </c>
      <c r="B20" s="156" t="s">
        <v>20</v>
      </c>
      <c r="C20" s="156" t="s">
        <v>20</v>
      </c>
      <c r="D20" s="156" t="s">
        <v>20</v>
      </c>
      <c r="E20" s="156" t="s">
        <v>20</v>
      </c>
      <c r="F20" s="156" t="s">
        <v>20</v>
      </c>
      <c r="G20" s="156" t="s">
        <v>20</v>
      </c>
      <c r="H20" s="156" t="s">
        <v>20</v>
      </c>
      <c r="I20" s="156" t="s">
        <v>20</v>
      </c>
      <c r="J20" s="156" t="s">
        <v>20</v>
      </c>
      <c r="K20" s="156" t="s">
        <v>20</v>
      </c>
      <c r="L20" s="308"/>
    </row>
    <row r="21" spans="1:12" ht="72.95" customHeight="1" x14ac:dyDescent="0.2">
      <c r="A21" s="157" t="s">
        <v>234</v>
      </c>
      <c r="B21" s="156"/>
      <c r="C21" s="156"/>
      <c r="D21" s="156"/>
      <c r="E21" s="156"/>
      <c r="F21" s="156" t="s">
        <v>220</v>
      </c>
      <c r="G21" s="156" t="s">
        <v>220</v>
      </c>
      <c r="H21" s="156"/>
      <c r="I21" s="156"/>
      <c r="J21" s="156"/>
      <c r="K21" s="156"/>
      <c r="L21" s="308"/>
    </row>
    <row r="22" spans="1:12" ht="72.95" customHeight="1" x14ac:dyDescent="0.2">
      <c r="A22" s="157" t="s">
        <v>196</v>
      </c>
      <c r="B22" s="156" t="s">
        <v>41</v>
      </c>
      <c r="C22" s="156" t="s">
        <v>41</v>
      </c>
      <c r="D22" s="156" t="s">
        <v>41</v>
      </c>
      <c r="E22" s="156" t="s">
        <v>41</v>
      </c>
      <c r="F22" s="156" t="s">
        <v>41</v>
      </c>
      <c r="G22" s="156" t="s">
        <v>41</v>
      </c>
      <c r="H22" s="156" t="s">
        <v>41</v>
      </c>
      <c r="I22" s="156" t="s">
        <v>41</v>
      </c>
      <c r="J22" s="156" t="s">
        <v>41</v>
      </c>
      <c r="K22" s="156" t="s">
        <v>41</v>
      </c>
      <c r="L22" s="308"/>
    </row>
    <row r="23" spans="1:12" ht="72.95" customHeight="1" x14ac:dyDescent="0.2">
      <c r="A23" s="157" t="s">
        <v>235</v>
      </c>
      <c r="B23" s="156" t="s">
        <v>230</v>
      </c>
      <c r="C23" s="156" t="s">
        <v>230</v>
      </c>
      <c r="D23" s="156" t="s">
        <v>230</v>
      </c>
      <c r="E23" s="156" t="s">
        <v>230</v>
      </c>
      <c r="F23" s="156" t="s">
        <v>230</v>
      </c>
      <c r="G23" s="156" t="s">
        <v>230</v>
      </c>
      <c r="H23" s="156" t="s">
        <v>230</v>
      </c>
      <c r="I23" s="156" t="s">
        <v>230</v>
      </c>
      <c r="J23" s="156" t="s">
        <v>230</v>
      </c>
      <c r="K23" s="156" t="s">
        <v>230</v>
      </c>
      <c r="L23" s="308"/>
    </row>
    <row r="24" spans="1:12" ht="95.1" customHeight="1" x14ac:dyDescent="0.2">
      <c r="A24" s="157" t="s">
        <v>237</v>
      </c>
      <c r="B24" s="156" t="s">
        <v>12</v>
      </c>
      <c r="C24" s="156" t="s">
        <v>12</v>
      </c>
      <c r="D24" s="156" t="s">
        <v>12</v>
      </c>
      <c r="E24" s="156" t="s">
        <v>14</v>
      </c>
      <c r="F24" s="156" t="s">
        <v>223</v>
      </c>
      <c r="G24" s="156" t="s">
        <v>223</v>
      </c>
      <c r="H24" s="156" t="s">
        <v>223</v>
      </c>
      <c r="I24" s="156" t="s">
        <v>223</v>
      </c>
      <c r="J24" s="156" t="s">
        <v>223</v>
      </c>
      <c r="K24" s="156"/>
      <c r="L24" s="308"/>
    </row>
    <row r="25" spans="1:12" ht="72.95" customHeight="1" x14ac:dyDescent="0.2">
      <c r="A25" s="157" t="s">
        <v>238</v>
      </c>
      <c r="B25" s="156" t="s">
        <v>12</v>
      </c>
      <c r="C25" s="156" t="s">
        <v>12</v>
      </c>
      <c r="D25" s="156" t="s">
        <v>12</v>
      </c>
      <c r="E25" s="156" t="s">
        <v>14</v>
      </c>
      <c r="F25" s="156" t="s">
        <v>223</v>
      </c>
      <c r="G25" s="156" t="s">
        <v>223</v>
      </c>
      <c r="H25" s="156" t="s">
        <v>223</v>
      </c>
      <c r="I25" s="156">
        <v>2.5</v>
      </c>
      <c r="J25" s="156">
        <v>2.5</v>
      </c>
      <c r="K25" s="156"/>
      <c r="L25" s="308"/>
    </row>
    <row r="26" spans="1:12" ht="72.95" customHeight="1" x14ac:dyDescent="0.2">
      <c r="A26" s="157" t="s">
        <v>239</v>
      </c>
      <c r="B26" s="156" t="s">
        <v>41</v>
      </c>
      <c r="C26" s="156" t="s">
        <v>41</v>
      </c>
      <c r="D26" s="156" t="s">
        <v>41</v>
      </c>
      <c r="E26" s="156" t="s">
        <v>41</v>
      </c>
      <c r="F26" s="156"/>
      <c r="G26" s="156"/>
      <c r="H26" s="156"/>
      <c r="I26" s="156" t="s">
        <v>41</v>
      </c>
      <c r="J26" s="156" t="s">
        <v>41</v>
      </c>
      <c r="K26" s="156"/>
      <c r="L26" s="308"/>
    </row>
    <row r="27" spans="1:12" ht="72.95" customHeight="1" x14ac:dyDescent="0.2">
      <c r="A27" s="157" t="s">
        <v>240</v>
      </c>
      <c r="B27" s="156" t="s">
        <v>12</v>
      </c>
      <c r="C27" s="156" t="s">
        <v>12</v>
      </c>
      <c r="D27" s="156" t="s">
        <v>12</v>
      </c>
      <c r="E27" s="156" t="s">
        <v>14</v>
      </c>
      <c r="F27" s="156"/>
      <c r="G27" s="156"/>
      <c r="H27" s="156"/>
      <c r="I27" s="156">
        <v>2.5</v>
      </c>
      <c r="J27" s="156">
        <v>2.5</v>
      </c>
      <c r="K27" s="156"/>
      <c r="L27" s="308"/>
    </row>
    <row r="28" spans="1:12" ht="72.95" customHeight="1" x14ac:dyDescent="0.2">
      <c r="A28" s="157" t="s">
        <v>241</v>
      </c>
      <c r="B28" s="156"/>
      <c r="C28" s="156"/>
      <c r="D28" s="156" t="s">
        <v>13</v>
      </c>
      <c r="E28" s="156"/>
      <c r="F28" s="156"/>
      <c r="G28" s="156"/>
      <c r="H28" s="156"/>
      <c r="I28" s="156"/>
      <c r="J28" s="156"/>
      <c r="K28" s="156"/>
      <c r="L28" s="308"/>
    </row>
    <row r="29" spans="1:12" ht="72.95" customHeight="1" x14ac:dyDescent="0.2">
      <c r="A29" s="157" t="s">
        <v>242</v>
      </c>
      <c r="B29" s="156"/>
      <c r="C29" s="156"/>
      <c r="D29" s="156" t="s">
        <v>13</v>
      </c>
      <c r="E29" s="156"/>
      <c r="F29" s="156"/>
      <c r="G29" s="156"/>
      <c r="H29" s="156"/>
      <c r="I29" s="156"/>
      <c r="J29" s="156"/>
      <c r="K29" s="156"/>
      <c r="L29" s="308"/>
    </row>
    <row r="30" spans="1:12" ht="72.95" customHeight="1" x14ac:dyDescent="0.2">
      <c r="A30" s="243" t="s">
        <v>243</v>
      </c>
      <c r="B30" s="156"/>
      <c r="C30" s="156"/>
      <c r="D30" s="156" t="s">
        <v>13</v>
      </c>
      <c r="E30" s="156"/>
      <c r="F30" s="156"/>
      <c r="G30" s="156"/>
      <c r="H30" s="156"/>
      <c r="I30" s="156"/>
      <c r="J30" s="156"/>
      <c r="K30" s="156"/>
      <c r="L30" s="308"/>
    </row>
    <row r="31" spans="1:12" ht="72.95" customHeight="1" x14ac:dyDescent="0.2">
      <c r="A31" s="157" t="s">
        <v>244</v>
      </c>
      <c r="B31" s="156"/>
      <c r="C31" s="156"/>
      <c r="D31" s="156" t="s">
        <v>20</v>
      </c>
      <c r="E31" s="156"/>
      <c r="F31" s="156"/>
      <c r="G31" s="156"/>
      <c r="H31" s="156"/>
      <c r="I31" s="156"/>
      <c r="J31" s="156"/>
      <c r="K31" s="156"/>
      <c r="L31" s="308"/>
    </row>
    <row r="32" spans="1:12" ht="72.95" customHeight="1" thickBot="1" x14ac:dyDescent="0.25">
      <c r="A32" s="245" t="s">
        <v>245</v>
      </c>
      <c r="B32" s="304"/>
      <c r="C32" s="304"/>
      <c r="D32" s="304" t="s">
        <v>20</v>
      </c>
      <c r="E32" s="304"/>
      <c r="F32" s="304"/>
      <c r="G32" s="304"/>
      <c r="H32" s="304"/>
      <c r="I32" s="304"/>
      <c r="J32" s="304"/>
      <c r="K32" s="304"/>
      <c r="L32" s="311"/>
    </row>
    <row r="33" spans="1:14" ht="36" customHeight="1" thickBot="1" x14ac:dyDescent="0.25">
      <c r="A33" s="158" t="s">
        <v>246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6"/>
    </row>
    <row r="34" spans="1:14" ht="202.5" customHeight="1" x14ac:dyDescent="0.2">
      <c r="A34" s="307" t="s">
        <v>368</v>
      </c>
      <c r="B34" s="155" t="s">
        <v>220</v>
      </c>
      <c r="C34" s="155" t="s">
        <v>220</v>
      </c>
      <c r="D34" s="155" t="s">
        <v>220</v>
      </c>
      <c r="E34" s="155" t="s">
        <v>220</v>
      </c>
      <c r="F34" s="155" t="s">
        <v>220</v>
      </c>
      <c r="G34" s="155" t="s">
        <v>220</v>
      </c>
      <c r="H34" s="155" t="s">
        <v>220</v>
      </c>
      <c r="I34" s="155" t="s">
        <v>220</v>
      </c>
      <c r="J34" s="155" t="s">
        <v>220</v>
      </c>
      <c r="K34" s="155" t="s">
        <v>220</v>
      </c>
      <c r="L34" s="301"/>
    </row>
    <row r="35" spans="1:14" ht="72.95" customHeight="1" x14ac:dyDescent="0.2">
      <c r="A35" s="244" t="s">
        <v>358</v>
      </c>
      <c r="B35" s="156" t="s">
        <v>220</v>
      </c>
      <c r="C35" s="156" t="s">
        <v>220</v>
      </c>
      <c r="D35" s="156" t="s">
        <v>220</v>
      </c>
      <c r="E35" s="156" t="s">
        <v>220</v>
      </c>
      <c r="F35" s="156" t="s">
        <v>220</v>
      </c>
      <c r="G35" s="156" t="s">
        <v>220</v>
      </c>
      <c r="H35" s="156" t="s">
        <v>220</v>
      </c>
      <c r="I35" s="156" t="s">
        <v>220</v>
      </c>
      <c r="J35" s="156" t="s">
        <v>220</v>
      </c>
      <c r="K35" s="156" t="s">
        <v>220</v>
      </c>
      <c r="L35" s="308"/>
    </row>
    <row r="36" spans="1:14" ht="72.95" customHeight="1" x14ac:dyDescent="0.2">
      <c r="A36" s="244" t="s">
        <v>247</v>
      </c>
      <c r="B36" s="156" t="s">
        <v>220</v>
      </c>
      <c r="C36" s="156" t="s">
        <v>220</v>
      </c>
      <c r="D36" s="156" t="s">
        <v>220</v>
      </c>
      <c r="E36" s="156" t="s">
        <v>220</v>
      </c>
      <c r="F36" s="156" t="s">
        <v>220</v>
      </c>
      <c r="G36" s="156" t="s">
        <v>220</v>
      </c>
      <c r="H36" s="156" t="s">
        <v>220</v>
      </c>
      <c r="I36" s="156" t="s">
        <v>220</v>
      </c>
      <c r="J36" s="156" t="s">
        <v>220</v>
      </c>
      <c r="K36" s="156" t="s">
        <v>220</v>
      </c>
      <c r="L36" s="308"/>
    </row>
    <row r="37" spans="1:14" ht="72.95" customHeight="1" x14ac:dyDescent="0.2">
      <c r="A37" s="244" t="s">
        <v>248</v>
      </c>
      <c r="B37" s="156" t="s">
        <v>20</v>
      </c>
      <c r="C37" s="156" t="s">
        <v>20</v>
      </c>
      <c r="D37" s="156" t="s">
        <v>20</v>
      </c>
      <c r="E37" s="156" t="s">
        <v>14</v>
      </c>
      <c r="F37" s="156" t="s">
        <v>14</v>
      </c>
      <c r="G37" s="156" t="s">
        <v>14</v>
      </c>
      <c r="H37" s="156" t="s">
        <v>20</v>
      </c>
      <c r="I37" s="156" t="s">
        <v>20</v>
      </c>
      <c r="J37" s="156" t="s">
        <v>20</v>
      </c>
      <c r="K37" s="156" t="s">
        <v>20</v>
      </c>
      <c r="L37" s="308"/>
    </row>
    <row r="38" spans="1:14" ht="72.95" customHeight="1" x14ac:dyDescent="0.2">
      <c r="A38" s="157" t="s">
        <v>249</v>
      </c>
      <c r="B38" s="156" t="s">
        <v>223</v>
      </c>
      <c r="C38" s="156" t="s">
        <v>223</v>
      </c>
      <c r="D38" s="156" t="s">
        <v>223</v>
      </c>
      <c r="E38" s="156" t="s">
        <v>223</v>
      </c>
      <c r="F38" s="156" t="s">
        <v>220</v>
      </c>
      <c r="G38" s="156" t="s">
        <v>220</v>
      </c>
      <c r="H38" s="156" t="s">
        <v>220</v>
      </c>
      <c r="I38" s="156" t="s">
        <v>223</v>
      </c>
      <c r="J38" s="156" t="s">
        <v>223</v>
      </c>
      <c r="K38" s="156"/>
      <c r="L38" s="310"/>
    </row>
    <row r="39" spans="1:14" ht="72.95" customHeight="1" x14ac:dyDescent="0.2">
      <c r="A39" s="243" t="s">
        <v>250</v>
      </c>
      <c r="B39" s="156"/>
      <c r="C39" s="156"/>
      <c r="D39" s="156"/>
      <c r="E39" s="156" t="s">
        <v>14</v>
      </c>
      <c r="F39" s="156"/>
      <c r="G39" s="156"/>
      <c r="H39" s="156"/>
      <c r="I39" s="156"/>
      <c r="J39" s="156"/>
      <c r="K39" s="156"/>
      <c r="L39" s="308"/>
      <c r="N39" s="146" t="s">
        <v>357</v>
      </c>
    </row>
    <row r="40" spans="1:14" ht="72.95" customHeight="1" x14ac:dyDescent="0.2">
      <c r="A40" s="157" t="s">
        <v>251</v>
      </c>
      <c r="B40" s="156" t="s">
        <v>226</v>
      </c>
      <c r="C40" s="156" t="s">
        <v>226</v>
      </c>
      <c r="D40" s="156" t="s">
        <v>226</v>
      </c>
      <c r="E40" s="156" t="s">
        <v>226</v>
      </c>
      <c r="F40" s="156" t="s">
        <v>226</v>
      </c>
      <c r="G40" s="156" t="s">
        <v>226</v>
      </c>
      <c r="H40" s="156" t="s">
        <v>226</v>
      </c>
      <c r="I40" s="156" t="s">
        <v>226</v>
      </c>
      <c r="J40" s="156" t="s">
        <v>226</v>
      </c>
      <c r="K40" s="156" t="s">
        <v>226</v>
      </c>
      <c r="L40" s="308"/>
    </row>
    <row r="41" spans="1:14" ht="72.95" customHeight="1" thickBot="1" x14ac:dyDescent="0.25">
      <c r="A41" s="242" t="s">
        <v>252</v>
      </c>
      <c r="B41" s="159" t="s">
        <v>230</v>
      </c>
      <c r="C41" s="159" t="s">
        <v>230</v>
      </c>
      <c r="D41" s="159" t="s">
        <v>230</v>
      </c>
      <c r="E41" s="159" t="s">
        <v>35</v>
      </c>
      <c r="F41" s="159" t="s">
        <v>230</v>
      </c>
      <c r="G41" s="159" t="s">
        <v>230</v>
      </c>
      <c r="H41" s="159" t="s">
        <v>230</v>
      </c>
      <c r="I41" s="159" t="s">
        <v>230</v>
      </c>
      <c r="J41" s="159" t="s">
        <v>230</v>
      </c>
      <c r="K41" s="159" t="s">
        <v>230</v>
      </c>
      <c r="L41" s="309"/>
    </row>
    <row r="42" spans="1:14" ht="45.95" customHeight="1" thickBot="1" x14ac:dyDescent="0.25">
      <c r="A42" s="160"/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spans="1:14" ht="36.950000000000003" customHeight="1" thickBot="1" x14ac:dyDescent="0.25">
      <c r="A43" s="274" t="s">
        <v>253</v>
      </c>
      <c r="B43" s="275"/>
      <c r="C43" s="275"/>
      <c r="D43" s="275"/>
      <c r="E43" s="275"/>
      <c r="F43" s="276"/>
      <c r="G43" s="241"/>
      <c r="H43" s="145"/>
      <c r="I43" s="145"/>
    </row>
    <row r="44" spans="1:14" ht="36.950000000000003" customHeight="1" x14ac:dyDescent="0.2">
      <c r="A44" s="240" t="s">
        <v>158</v>
      </c>
      <c r="B44" s="277" t="s">
        <v>254</v>
      </c>
      <c r="C44" s="277"/>
      <c r="D44" s="277"/>
      <c r="E44" s="277"/>
      <c r="F44" s="278"/>
      <c r="G44" s="239"/>
      <c r="H44" s="145"/>
      <c r="I44" s="145"/>
    </row>
    <row r="45" spans="1:14" ht="36.950000000000003" customHeight="1" x14ac:dyDescent="0.2">
      <c r="A45" s="237" t="s">
        <v>15</v>
      </c>
      <c r="B45" s="262" t="s">
        <v>356</v>
      </c>
      <c r="C45" s="262"/>
      <c r="D45" s="262"/>
      <c r="E45" s="262"/>
      <c r="F45" s="263"/>
      <c r="G45" s="148"/>
      <c r="H45" s="145"/>
      <c r="I45" s="145"/>
    </row>
    <row r="46" spans="1:14" ht="36.950000000000003" customHeight="1" x14ac:dyDescent="0.2">
      <c r="A46" s="237" t="s">
        <v>16</v>
      </c>
      <c r="B46" s="266" t="s">
        <v>355</v>
      </c>
      <c r="C46" s="267"/>
      <c r="D46" s="267"/>
      <c r="E46" s="267"/>
      <c r="F46" s="268"/>
      <c r="G46" s="148"/>
      <c r="H46" s="145"/>
      <c r="I46" s="145"/>
    </row>
    <row r="47" spans="1:14" ht="36.950000000000003" customHeight="1" x14ac:dyDescent="0.2">
      <c r="A47" s="237" t="s">
        <v>13</v>
      </c>
      <c r="B47" s="266" t="s">
        <v>354</v>
      </c>
      <c r="C47" s="267"/>
      <c r="D47" s="267"/>
      <c r="E47" s="267"/>
      <c r="F47" s="268"/>
      <c r="G47" s="148"/>
      <c r="H47" s="145"/>
      <c r="I47" s="145"/>
    </row>
    <row r="48" spans="1:14" ht="36.950000000000003" customHeight="1" x14ac:dyDescent="0.2">
      <c r="A48" s="237" t="s">
        <v>30</v>
      </c>
      <c r="B48" s="262" t="s">
        <v>353</v>
      </c>
      <c r="C48" s="262"/>
      <c r="D48" s="262"/>
      <c r="E48" s="262"/>
      <c r="F48" s="263"/>
      <c r="G48" s="148"/>
      <c r="H48" s="145"/>
      <c r="I48" s="145"/>
    </row>
    <row r="49" spans="1:9" ht="36.950000000000003" customHeight="1" x14ac:dyDescent="0.2">
      <c r="A49" s="237" t="s">
        <v>11</v>
      </c>
      <c r="B49" s="262" t="s">
        <v>352</v>
      </c>
      <c r="C49" s="262"/>
      <c r="D49" s="262"/>
      <c r="E49" s="262"/>
      <c r="F49" s="263"/>
      <c r="G49" s="148"/>
      <c r="H49" s="145"/>
      <c r="I49" s="145"/>
    </row>
    <row r="50" spans="1:9" ht="36.950000000000003" customHeight="1" x14ac:dyDescent="0.2">
      <c r="A50" s="237" t="s">
        <v>10</v>
      </c>
      <c r="B50" s="262" t="s">
        <v>351</v>
      </c>
      <c r="C50" s="262"/>
      <c r="D50" s="262"/>
      <c r="E50" s="262"/>
      <c r="F50" s="263"/>
      <c r="G50" s="148"/>
      <c r="H50" s="145"/>
      <c r="I50" s="145"/>
    </row>
    <row r="51" spans="1:9" ht="36.950000000000003" customHeight="1" x14ac:dyDescent="0.2">
      <c r="A51" s="237" t="s">
        <v>12</v>
      </c>
      <c r="B51" s="262" t="s">
        <v>255</v>
      </c>
      <c r="C51" s="262"/>
      <c r="D51" s="262"/>
      <c r="E51" s="262"/>
      <c r="F51" s="263"/>
      <c r="G51" s="148"/>
      <c r="H51" s="145"/>
      <c r="I51" s="145"/>
    </row>
    <row r="52" spans="1:9" ht="36.950000000000003" customHeight="1" x14ac:dyDescent="0.2">
      <c r="A52" s="237" t="s">
        <v>14</v>
      </c>
      <c r="B52" s="262" t="s">
        <v>256</v>
      </c>
      <c r="C52" s="262"/>
      <c r="D52" s="262"/>
      <c r="E52" s="262"/>
      <c r="F52" s="263"/>
      <c r="G52" s="238"/>
      <c r="H52" s="145"/>
      <c r="I52" s="145"/>
    </row>
    <row r="53" spans="1:9" ht="36.950000000000003" customHeight="1" x14ac:dyDescent="0.2">
      <c r="A53" s="237" t="s">
        <v>20</v>
      </c>
      <c r="B53" s="262" t="s">
        <v>350</v>
      </c>
      <c r="C53" s="262"/>
      <c r="D53" s="262"/>
      <c r="E53" s="262"/>
      <c r="F53" s="263"/>
      <c r="G53" s="148"/>
      <c r="H53" s="145"/>
      <c r="I53" s="145"/>
    </row>
    <row r="54" spans="1:9" ht="36.950000000000003" customHeight="1" x14ac:dyDescent="0.2">
      <c r="A54" s="237" t="s">
        <v>23</v>
      </c>
      <c r="B54" s="266" t="s">
        <v>349</v>
      </c>
      <c r="C54" s="267"/>
      <c r="D54" s="267"/>
      <c r="E54" s="267"/>
      <c r="F54" s="268"/>
      <c r="G54" s="148"/>
      <c r="H54" s="145"/>
      <c r="I54" s="145"/>
    </row>
    <row r="55" spans="1:9" ht="42.75" customHeight="1" x14ac:dyDescent="0.2">
      <c r="A55" s="237" t="s">
        <v>348</v>
      </c>
      <c r="B55" s="269" t="s">
        <v>347</v>
      </c>
      <c r="C55" s="269"/>
      <c r="D55" s="269"/>
      <c r="E55" s="269"/>
      <c r="F55" s="270"/>
      <c r="G55" s="148"/>
    </row>
    <row r="56" spans="1:9" ht="29.25" customHeight="1" x14ac:dyDescent="0.2">
      <c r="A56" s="237" t="s">
        <v>236</v>
      </c>
      <c r="B56" s="269" t="s">
        <v>346</v>
      </c>
      <c r="C56" s="269"/>
      <c r="D56" s="269"/>
      <c r="E56" s="269"/>
      <c r="F56" s="270"/>
    </row>
    <row r="57" spans="1:9" ht="28.5" customHeight="1" x14ac:dyDescent="0.2">
      <c r="A57" s="237" t="s">
        <v>226</v>
      </c>
      <c r="B57" s="269" t="s">
        <v>345</v>
      </c>
      <c r="C57" s="269"/>
      <c r="D57" s="269"/>
      <c r="E57" s="269"/>
      <c r="F57" s="270"/>
    </row>
    <row r="58" spans="1:9" x14ac:dyDescent="0.2">
      <c r="A58" s="237" t="s">
        <v>344</v>
      </c>
      <c r="B58" s="269" t="s">
        <v>343</v>
      </c>
      <c r="C58" s="269"/>
      <c r="D58" s="269"/>
      <c r="E58" s="269"/>
      <c r="F58" s="270"/>
    </row>
    <row r="59" spans="1:9" x14ac:dyDescent="0.2">
      <c r="A59" s="237" t="s">
        <v>230</v>
      </c>
      <c r="B59" s="266" t="s">
        <v>342</v>
      </c>
      <c r="C59" s="267"/>
      <c r="D59" s="267"/>
      <c r="E59" s="267"/>
      <c r="F59" s="268"/>
    </row>
    <row r="60" spans="1:9" x14ac:dyDescent="0.2">
      <c r="A60" s="237" t="s">
        <v>41</v>
      </c>
      <c r="B60" s="262" t="s">
        <v>42</v>
      </c>
      <c r="C60" s="262"/>
      <c r="D60" s="262"/>
      <c r="E60" s="262"/>
      <c r="F60" s="263"/>
    </row>
    <row r="61" spans="1:9" ht="15" thickBot="1" x14ac:dyDescent="0.25">
      <c r="A61" s="236" t="s">
        <v>220</v>
      </c>
      <c r="B61" s="264" t="s">
        <v>257</v>
      </c>
      <c r="C61" s="264"/>
      <c r="D61" s="264"/>
      <c r="E61" s="264"/>
      <c r="F61" s="265"/>
    </row>
  </sheetData>
  <mergeCells count="20">
    <mergeCell ref="B5:L5"/>
    <mergeCell ref="A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60:F60"/>
    <mergeCell ref="B61:F61"/>
    <mergeCell ref="B54:F54"/>
    <mergeCell ref="B55:F55"/>
    <mergeCell ref="B56:F56"/>
    <mergeCell ref="B57:F57"/>
    <mergeCell ref="B58:F58"/>
    <mergeCell ref="B59:F59"/>
  </mergeCells>
  <pageMargins left="0.70866141732283472" right="0.70866141732283472" top="0.78740157480314965" bottom="0.78740157480314965" header="0.31496062992125984" footer="0.31496062992125984"/>
  <pageSetup paperSize="9" scale="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0"/>
  <sheetViews>
    <sheetView showGridLines="0" workbookViewId="0">
      <selection activeCell="C7" sqref="C7:D7"/>
    </sheetView>
  </sheetViews>
  <sheetFormatPr baseColWidth="10" defaultColWidth="11.42578125" defaultRowHeight="35.1" customHeight="1" x14ac:dyDescent="0.2"/>
  <cols>
    <col min="1" max="1" width="60.140625" style="165" customWidth="1"/>
    <col min="2" max="2" width="82.85546875" style="165" customWidth="1"/>
    <col min="3" max="256" width="11.42578125" style="162"/>
    <col min="257" max="257" width="60.140625" style="162" customWidth="1"/>
    <col min="258" max="258" width="82.85546875" style="162" customWidth="1"/>
    <col min="259" max="512" width="11.42578125" style="162"/>
    <col min="513" max="513" width="60.140625" style="162" customWidth="1"/>
    <col min="514" max="514" width="82.85546875" style="162" customWidth="1"/>
    <col min="515" max="768" width="11.42578125" style="162"/>
    <col min="769" max="769" width="60.140625" style="162" customWidth="1"/>
    <col min="770" max="770" width="82.85546875" style="162" customWidth="1"/>
    <col min="771" max="1024" width="11.42578125" style="162"/>
    <col min="1025" max="1025" width="60.140625" style="162" customWidth="1"/>
    <col min="1026" max="1026" width="82.85546875" style="162" customWidth="1"/>
    <col min="1027" max="1280" width="11.42578125" style="162"/>
    <col min="1281" max="1281" width="60.140625" style="162" customWidth="1"/>
    <col min="1282" max="1282" width="82.85546875" style="162" customWidth="1"/>
    <col min="1283" max="1536" width="11.42578125" style="162"/>
    <col min="1537" max="1537" width="60.140625" style="162" customWidth="1"/>
    <col min="1538" max="1538" width="82.85546875" style="162" customWidth="1"/>
    <col min="1539" max="1792" width="11.42578125" style="162"/>
    <col min="1793" max="1793" width="60.140625" style="162" customWidth="1"/>
    <col min="1794" max="1794" width="82.85546875" style="162" customWidth="1"/>
    <col min="1795" max="2048" width="11.42578125" style="162"/>
    <col min="2049" max="2049" width="60.140625" style="162" customWidth="1"/>
    <col min="2050" max="2050" width="82.85546875" style="162" customWidth="1"/>
    <col min="2051" max="2304" width="11.42578125" style="162"/>
    <col min="2305" max="2305" width="60.140625" style="162" customWidth="1"/>
    <col min="2306" max="2306" width="82.85546875" style="162" customWidth="1"/>
    <col min="2307" max="2560" width="11.42578125" style="162"/>
    <col min="2561" max="2561" width="60.140625" style="162" customWidth="1"/>
    <col min="2562" max="2562" width="82.85546875" style="162" customWidth="1"/>
    <col min="2563" max="2816" width="11.42578125" style="162"/>
    <col min="2817" max="2817" width="60.140625" style="162" customWidth="1"/>
    <col min="2818" max="2818" width="82.85546875" style="162" customWidth="1"/>
    <col min="2819" max="3072" width="11.42578125" style="162"/>
    <col min="3073" max="3073" width="60.140625" style="162" customWidth="1"/>
    <col min="3074" max="3074" width="82.85546875" style="162" customWidth="1"/>
    <col min="3075" max="3328" width="11.42578125" style="162"/>
    <col min="3329" max="3329" width="60.140625" style="162" customWidth="1"/>
    <col min="3330" max="3330" width="82.85546875" style="162" customWidth="1"/>
    <col min="3331" max="3584" width="11.42578125" style="162"/>
    <col min="3585" max="3585" width="60.140625" style="162" customWidth="1"/>
    <col min="3586" max="3586" width="82.85546875" style="162" customWidth="1"/>
    <col min="3587" max="3840" width="11.42578125" style="162"/>
    <col min="3841" max="3841" width="60.140625" style="162" customWidth="1"/>
    <col min="3842" max="3842" width="82.85546875" style="162" customWidth="1"/>
    <col min="3843" max="4096" width="11.42578125" style="162"/>
    <col min="4097" max="4097" width="60.140625" style="162" customWidth="1"/>
    <col min="4098" max="4098" width="82.85546875" style="162" customWidth="1"/>
    <col min="4099" max="4352" width="11.42578125" style="162"/>
    <col min="4353" max="4353" width="60.140625" style="162" customWidth="1"/>
    <col min="4354" max="4354" width="82.85546875" style="162" customWidth="1"/>
    <col min="4355" max="4608" width="11.42578125" style="162"/>
    <col min="4609" max="4609" width="60.140625" style="162" customWidth="1"/>
    <col min="4610" max="4610" width="82.85546875" style="162" customWidth="1"/>
    <col min="4611" max="4864" width="11.42578125" style="162"/>
    <col min="4865" max="4865" width="60.140625" style="162" customWidth="1"/>
    <col min="4866" max="4866" width="82.85546875" style="162" customWidth="1"/>
    <col min="4867" max="5120" width="11.42578125" style="162"/>
    <col min="5121" max="5121" width="60.140625" style="162" customWidth="1"/>
    <col min="5122" max="5122" width="82.85546875" style="162" customWidth="1"/>
    <col min="5123" max="5376" width="11.42578125" style="162"/>
    <col min="5377" max="5377" width="60.140625" style="162" customWidth="1"/>
    <col min="5378" max="5378" width="82.85546875" style="162" customWidth="1"/>
    <col min="5379" max="5632" width="11.42578125" style="162"/>
    <col min="5633" max="5633" width="60.140625" style="162" customWidth="1"/>
    <col min="5634" max="5634" width="82.85546875" style="162" customWidth="1"/>
    <col min="5635" max="5888" width="11.42578125" style="162"/>
    <col min="5889" max="5889" width="60.140625" style="162" customWidth="1"/>
    <col min="5890" max="5890" width="82.85546875" style="162" customWidth="1"/>
    <col min="5891" max="6144" width="11.42578125" style="162"/>
    <col min="6145" max="6145" width="60.140625" style="162" customWidth="1"/>
    <col min="6146" max="6146" width="82.85546875" style="162" customWidth="1"/>
    <col min="6147" max="6400" width="11.42578125" style="162"/>
    <col min="6401" max="6401" width="60.140625" style="162" customWidth="1"/>
    <col min="6402" max="6402" width="82.85546875" style="162" customWidth="1"/>
    <col min="6403" max="6656" width="11.42578125" style="162"/>
    <col min="6657" max="6657" width="60.140625" style="162" customWidth="1"/>
    <col min="6658" max="6658" width="82.85546875" style="162" customWidth="1"/>
    <col min="6659" max="6912" width="11.42578125" style="162"/>
    <col min="6913" max="6913" width="60.140625" style="162" customWidth="1"/>
    <col min="6914" max="6914" width="82.85546875" style="162" customWidth="1"/>
    <col min="6915" max="7168" width="11.42578125" style="162"/>
    <col min="7169" max="7169" width="60.140625" style="162" customWidth="1"/>
    <col min="7170" max="7170" width="82.85546875" style="162" customWidth="1"/>
    <col min="7171" max="7424" width="11.42578125" style="162"/>
    <col min="7425" max="7425" width="60.140625" style="162" customWidth="1"/>
    <col min="7426" max="7426" width="82.85546875" style="162" customWidth="1"/>
    <col min="7427" max="7680" width="11.42578125" style="162"/>
    <col min="7681" max="7681" width="60.140625" style="162" customWidth="1"/>
    <col min="7682" max="7682" width="82.85546875" style="162" customWidth="1"/>
    <col min="7683" max="7936" width="11.42578125" style="162"/>
    <col min="7937" max="7937" width="60.140625" style="162" customWidth="1"/>
    <col min="7938" max="7938" width="82.85546875" style="162" customWidth="1"/>
    <col min="7939" max="8192" width="11.42578125" style="162"/>
    <col min="8193" max="8193" width="60.140625" style="162" customWidth="1"/>
    <col min="8194" max="8194" width="82.85546875" style="162" customWidth="1"/>
    <col min="8195" max="8448" width="11.42578125" style="162"/>
    <col min="8449" max="8449" width="60.140625" style="162" customWidth="1"/>
    <col min="8450" max="8450" width="82.85546875" style="162" customWidth="1"/>
    <col min="8451" max="8704" width="11.42578125" style="162"/>
    <col min="8705" max="8705" width="60.140625" style="162" customWidth="1"/>
    <col min="8706" max="8706" width="82.85546875" style="162" customWidth="1"/>
    <col min="8707" max="8960" width="11.42578125" style="162"/>
    <col min="8961" max="8961" width="60.140625" style="162" customWidth="1"/>
    <col min="8962" max="8962" width="82.85546875" style="162" customWidth="1"/>
    <col min="8963" max="9216" width="11.42578125" style="162"/>
    <col min="9217" max="9217" width="60.140625" style="162" customWidth="1"/>
    <col min="9218" max="9218" width="82.85546875" style="162" customWidth="1"/>
    <col min="9219" max="9472" width="11.42578125" style="162"/>
    <col min="9473" max="9473" width="60.140625" style="162" customWidth="1"/>
    <col min="9474" max="9474" width="82.85546875" style="162" customWidth="1"/>
    <col min="9475" max="9728" width="11.42578125" style="162"/>
    <col min="9729" max="9729" width="60.140625" style="162" customWidth="1"/>
    <col min="9730" max="9730" width="82.85546875" style="162" customWidth="1"/>
    <col min="9731" max="9984" width="11.42578125" style="162"/>
    <col min="9985" max="9985" width="60.140625" style="162" customWidth="1"/>
    <col min="9986" max="9986" width="82.85546875" style="162" customWidth="1"/>
    <col min="9987" max="10240" width="11.42578125" style="162"/>
    <col min="10241" max="10241" width="60.140625" style="162" customWidth="1"/>
    <col min="10242" max="10242" width="82.85546875" style="162" customWidth="1"/>
    <col min="10243" max="10496" width="11.42578125" style="162"/>
    <col min="10497" max="10497" width="60.140625" style="162" customWidth="1"/>
    <col min="10498" max="10498" width="82.85546875" style="162" customWidth="1"/>
    <col min="10499" max="10752" width="11.42578125" style="162"/>
    <col min="10753" max="10753" width="60.140625" style="162" customWidth="1"/>
    <col min="10754" max="10754" width="82.85546875" style="162" customWidth="1"/>
    <col min="10755" max="11008" width="11.42578125" style="162"/>
    <col min="11009" max="11009" width="60.140625" style="162" customWidth="1"/>
    <col min="11010" max="11010" width="82.85546875" style="162" customWidth="1"/>
    <col min="11011" max="11264" width="11.42578125" style="162"/>
    <col min="11265" max="11265" width="60.140625" style="162" customWidth="1"/>
    <col min="11266" max="11266" width="82.85546875" style="162" customWidth="1"/>
    <col min="11267" max="11520" width="11.42578125" style="162"/>
    <col min="11521" max="11521" width="60.140625" style="162" customWidth="1"/>
    <col min="11522" max="11522" width="82.85546875" style="162" customWidth="1"/>
    <col min="11523" max="11776" width="11.42578125" style="162"/>
    <col min="11777" max="11777" width="60.140625" style="162" customWidth="1"/>
    <col min="11778" max="11778" width="82.85546875" style="162" customWidth="1"/>
    <col min="11779" max="12032" width="11.42578125" style="162"/>
    <col min="12033" max="12033" width="60.140625" style="162" customWidth="1"/>
    <col min="12034" max="12034" width="82.85546875" style="162" customWidth="1"/>
    <col min="12035" max="12288" width="11.42578125" style="162"/>
    <col min="12289" max="12289" width="60.140625" style="162" customWidth="1"/>
    <col min="12290" max="12290" width="82.85546875" style="162" customWidth="1"/>
    <col min="12291" max="12544" width="11.42578125" style="162"/>
    <col min="12545" max="12545" width="60.140625" style="162" customWidth="1"/>
    <col min="12546" max="12546" width="82.85546875" style="162" customWidth="1"/>
    <col min="12547" max="12800" width="11.42578125" style="162"/>
    <col min="12801" max="12801" width="60.140625" style="162" customWidth="1"/>
    <col min="12802" max="12802" width="82.85546875" style="162" customWidth="1"/>
    <col min="12803" max="13056" width="11.42578125" style="162"/>
    <col min="13057" max="13057" width="60.140625" style="162" customWidth="1"/>
    <col min="13058" max="13058" width="82.85546875" style="162" customWidth="1"/>
    <col min="13059" max="13312" width="11.42578125" style="162"/>
    <col min="13313" max="13313" width="60.140625" style="162" customWidth="1"/>
    <col min="13314" max="13314" width="82.85546875" style="162" customWidth="1"/>
    <col min="13315" max="13568" width="11.42578125" style="162"/>
    <col min="13569" max="13569" width="60.140625" style="162" customWidth="1"/>
    <col min="13570" max="13570" width="82.85546875" style="162" customWidth="1"/>
    <col min="13571" max="13824" width="11.42578125" style="162"/>
    <col min="13825" max="13825" width="60.140625" style="162" customWidth="1"/>
    <col min="13826" max="13826" width="82.85546875" style="162" customWidth="1"/>
    <col min="13827" max="14080" width="11.42578125" style="162"/>
    <col min="14081" max="14081" width="60.140625" style="162" customWidth="1"/>
    <col min="14082" max="14082" width="82.85546875" style="162" customWidth="1"/>
    <col min="14083" max="14336" width="11.42578125" style="162"/>
    <col min="14337" max="14337" width="60.140625" style="162" customWidth="1"/>
    <col min="14338" max="14338" width="82.85546875" style="162" customWidth="1"/>
    <col min="14339" max="14592" width="11.42578125" style="162"/>
    <col min="14593" max="14593" width="60.140625" style="162" customWidth="1"/>
    <col min="14594" max="14594" width="82.85546875" style="162" customWidth="1"/>
    <col min="14595" max="14848" width="11.42578125" style="162"/>
    <col min="14849" max="14849" width="60.140625" style="162" customWidth="1"/>
    <col min="14850" max="14850" width="82.85546875" style="162" customWidth="1"/>
    <col min="14851" max="15104" width="11.42578125" style="162"/>
    <col min="15105" max="15105" width="60.140625" style="162" customWidth="1"/>
    <col min="15106" max="15106" width="82.85546875" style="162" customWidth="1"/>
    <col min="15107" max="15360" width="11.42578125" style="162"/>
    <col min="15361" max="15361" width="60.140625" style="162" customWidth="1"/>
    <col min="15362" max="15362" width="82.85546875" style="162" customWidth="1"/>
    <col min="15363" max="15616" width="11.42578125" style="162"/>
    <col min="15617" max="15617" width="60.140625" style="162" customWidth="1"/>
    <col min="15618" max="15618" width="82.85546875" style="162" customWidth="1"/>
    <col min="15619" max="15872" width="11.42578125" style="162"/>
    <col min="15873" max="15873" width="60.140625" style="162" customWidth="1"/>
    <col min="15874" max="15874" width="82.85546875" style="162" customWidth="1"/>
    <col min="15875" max="16128" width="11.42578125" style="162"/>
    <col min="16129" max="16129" width="60.140625" style="162" customWidth="1"/>
    <col min="16130" max="16130" width="82.85546875" style="162" customWidth="1"/>
    <col min="16131" max="16384" width="11.42578125" style="162"/>
  </cols>
  <sheetData>
    <row r="1" spans="1:2" ht="35.1" customHeight="1" x14ac:dyDescent="0.2">
      <c r="A1" s="161" t="s">
        <v>258</v>
      </c>
      <c r="B1" s="161" t="s">
        <v>259</v>
      </c>
    </row>
    <row r="2" spans="1:2" ht="35.1" customHeight="1" x14ac:dyDescent="0.2">
      <c r="A2" s="163"/>
      <c r="B2" s="164" t="s">
        <v>260</v>
      </c>
    </row>
    <row r="3" spans="1:2" ht="15" customHeight="1" thickBot="1" x14ac:dyDescent="0.25">
      <c r="A3" s="162"/>
    </row>
    <row r="4" spans="1:2" ht="17.100000000000001" customHeight="1" x14ac:dyDescent="0.2">
      <c r="A4" s="282" t="s">
        <v>261</v>
      </c>
      <c r="B4" s="284" t="s">
        <v>175</v>
      </c>
    </row>
    <row r="5" spans="1:2" ht="17.100000000000001" customHeight="1" thickBot="1" x14ac:dyDescent="0.25">
      <c r="A5" s="283"/>
      <c r="B5" s="285"/>
    </row>
    <row r="6" spans="1:2" s="166" customFormat="1" ht="35.1" customHeight="1" x14ac:dyDescent="0.2">
      <c r="A6" s="286" t="s">
        <v>262</v>
      </c>
      <c r="B6" s="286"/>
    </row>
    <row r="7" spans="1:2" ht="53.1" customHeight="1" x14ac:dyDescent="0.2">
      <c r="A7" s="167" t="s">
        <v>263</v>
      </c>
      <c r="B7" s="167" t="s">
        <v>264</v>
      </c>
    </row>
    <row r="8" spans="1:2" ht="53.1" customHeight="1" x14ac:dyDescent="0.2">
      <c r="A8" s="167" t="s">
        <v>265</v>
      </c>
      <c r="B8" s="167" t="s">
        <v>266</v>
      </c>
    </row>
    <row r="9" spans="1:2" ht="53.1" customHeight="1" x14ac:dyDescent="0.2">
      <c r="A9" s="167" t="s">
        <v>267</v>
      </c>
      <c r="B9" s="167" t="s">
        <v>268</v>
      </c>
    </row>
    <row r="10" spans="1:2" ht="53.1" customHeight="1" x14ac:dyDescent="0.2">
      <c r="A10" s="167" t="s">
        <v>269</v>
      </c>
      <c r="B10" s="167" t="s">
        <v>270</v>
      </c>
    </row>
    <row r="11" spans="1:2" ht="53.1" customHeight="1" x14ac:dyDescent="0.2">
      <c r="A11" s="167" t="s">
        <v>271</v>
      </c>
      <c r="B11" s="167" t="s">
        <v>272</v>
      </c>
    </row>
    <row r="12" spans="1:2" ht="53.1" customHeight="1" x14ac:dyDescent="0.2">
      <c r="A12" s="167" t="s">
        <v>273</v>
      </c>
      <c r="B12" s="167" t="s">
        <v>274</v>
      </c>
    </row>
    <row r="13" spans="1:2" ht="53.1" customHeight="1" x14ac:dyDescent="0.2">
      <c r="A13" s="167" t="s">
        <v>275</v>
      </c>
      <c r="B13" s="167" t="s">
        <v>276</v>
      </c>
    </row>
    <row r="14" spans="1:2" ht="78" customHeight="1" x14ac:dyDescent="0.2">
      <c r="A14" s="287" t="s">
        <v>277</v>
      </c>
      <c r="B14" s="288"/>
    </row>
    <row r="15" spans="1:2" ht="53.1" customHeight="1" x14ac:dyDescent="0.2">
      <c r="A15" s="279" t="s">
        <v>278</v>
      </c>
      <c r="B15" s="280"/>
    </row>
    <row r="16" spans="1:2" ht="53.1" customHeight="1" x14ac:dyDescent="0.2">
      <c r="A16" s="167" t="s">
        <v>279</v>
      </c>
      <c r="B16" s="167" t="s">
        <v>280</v>
      </c>
    </row>
    <row r="17" spans="1:2" ht="69" customHeight="1" x14ac:dyDescent="0.2">
      <c r="A17" s="167" t="s">
        <v>281</v>
      </c>
      <c r="B17" s="167" t="s">
        <v>282</v>
      </c>
    </row>
    <row r="18" spans="1:2" ht="78.95" customHeight="1" x14ac:dyDescent="0.2">
      <c r="A18" s="167" t="s">
        <v>283</v>
      </c>
      <c r="B18" s="167" t="s">
        <v>284</v>
      </c>
    </row>
    <row r="19" spans="1:2" ht="53.1" customHeight="1" x14ac:dyDescent="0.2">
      <c r="A19" s="167" t="s">
        <v>285</v>
      </c>
      <c r="B19" s="167" t="s">
        <v>286</v>
      </c>
    </row>
    <row r="20" spans="1:2" ht="53.1" customHeight="1" x14ac:dyDescent="0.2">
      <c r="A20" s="167" t="s">
        <v>287</v>
      </c>
      <c r="B20" s="167" t="s">
        <v>288</v>
      </c>
    </row>
    <row r="21" spans="1:2" ht="53.1" customHeight="1" x14ac:dyDescent="0.2">
      <c r="A21" s="167" t="s">
        <v>289</v>
      </c>
      <c r="B21" s="167" t="s">
        <v>290</v>
      </c>
    </row>
    <row r="22" spans="1:2" ht="53.1" customHeight="1" x14ac:dyDescent="0.2">
      <c r="A22" s="167" t="s">
        <v>291</v>
      </c>
      <c r="B22" s="167" t="s">
        <v>292</v>
      </c>
    </row>
    <row r="23" spans="1:2" ht="53.1" customHeight="1" x14ac:dyDescent="0.2">
      <c r="A23" s="167" t="s">
        <v>293</v>
      </c>
      <c r="B23" s="167" t="s">
        <v>294</v>
      </c>
    </row>
    <row r="24" spans="1:2" ht="53.1" customHeight="1" x14ac:dyDescent="0.2">
      <c r="A24" s="167" t="s">
        <v>295</v>
      </c>
      <c r="B24" s="167" t="s">
        <v>296</v>
      </c>
    </row>
    <row r="25" spans="1:2" ht="53.1" customHeight="1" x14ac:dyDescent="0.2">
      <c r="A25" s="167" t="s">
        <v>297</v>
      </c>
      <c r="B25" s="167" t="s">
        <v>298</v>
      </c>
    </row>
    <row r="26" spans="1:2" ht="53.1" customHeight="1" x14ac:dyDescent="0.2">
      <c r="A26" s="167" t="s">
        <v>299</v>
      </c>
      <c r="B26" s="167" t="s">
        <v>300</v>
      </c>
    </row>
    <row r="27" spans="1:2" ht="53.1" customHeight="1" x14ac:dyDescent="0.2">
      <c r="A27" s="167" t="s">
        <v>301</v>
      </c>
      <c r="B27" s="167" t="s">
        <v>302</v>
      </c>
    </row>
    <row r="28" spans="1:2" ht="53.1" customHeight="1" x14ac:dyDescent="0.2">
      <c r="A28" s="279" t="s">
        <v>303</v>
      </c>
      <c r="B28" s="280"/>
    </row>
    <row r="29" spans="1:2" ht="53.1" customHeight="1" x14ac:dyDescent="0.2">
      <c r="A29" s="167" t="s">
        <v>304</v>
      </c>
      <c r="B29" s="167" t="s">
        <v>305</v>
      </c>
    </row>
    <row r="30" spans="1:2" ht="53.1" customHeight="1" x14ac:dyDescent="0.2">
      <c r="A30" s="167" t="s">
        <v>306</v>
      </c>
      <c r="B30" s="167" t="s">
        <v>296</v>
      </c>
    </row>
    <row r="31" spans="1:2" ht="53.1" customHeight="1" x14ac:dyDescent="0.2">
      <c r="A31" s="167" t="s">
        <v>307</v>
      </c>
      <c r="B31" s="167" t="s">
        <v>308</v>
      </c>
    </row>
    <row r="32" spans="1:2" ht="53.1" customHeight="1" x14ac:dyDescent="0.2">
      <c r="A32" s="167" t="s">
        <v>309</v>
      </c>
      <c r="B32" s="167" t="s">
        <v>310</v>
      </c>
    </row>
    <row r="33" spans="1:2" ht="53.1" customHeight="1" x14ac:dyDescent="0.2">
      <c r="A33" s="167" t="s">
        <v>311</v>
      </c>
      <c r="B33" s="167" t="s">
        <v>312</v>
      </c>
    </row>
    <row r="34" spans="1:2" ht="53.1" customHeight="1" x14ac:dyDescent="0.2">
      <c r="A34" s="167" t="s">
        <v>313</v>
      </c>
      <c r="B34" s="167" t="s">
        <v>296</v>
      </c>
    </row>
    <row r="35" spans="1:2" ht="53.1" customHeight="1" x14ac:dyDescent="0.2">
      <c r="A35" s="167" t="s">
        <v>301</v>
      </c>
      <c r="B35" s="167" t="s">
        <v>302</v>
      </c>
    </row>
    <row r="36" spans="1:2" ht="53.1" customHeight="1" x14ac:dyDescent="0.2">
      <c r="A36" s="167" t="s">
        <v>297</v>
      </c>
      <c r="B36" s="167" t="s">
        <v>314</v>
      </c>
    </row>
    <row r="37" spans="1:2" ht="53.1" customHeight="1" x14ac:dyDescent="0.2">
      <c r="A37" s="279" t="s">
        <v>315</v>
      </c>
      <c r="B37" s="280"/>
    </row>
    <row r="38" spans="1:2" ht="69" customHeight="1" x14ac:dyDescent="0.2">
      <c r="A38" s="167" t="s">
        <v>316</v>
      </c>
      <c r="B38" s="168" t="s">
        <v>317</v>
      </c>
    </row>
    <row r="39" spans="1:2" ht="53.1" customHeight="1" x14ac:dyDescent="0.2">
      <c r="A39" s="279" t="s">
        <v>318</v>
      </c>
      <c r="B39" s="280"/>
    </row>
    <row r="40" spans="1:2" ht="53.1" customHeight="1" x14ac:dyDescent="0.2">
      <c r="A40" s="167" t="s">
        <v>319</v>
      </c>
      <c r="B40" s="167" t="s">
        <v>280</v>
      </c>
    </row>
    <row r="41" spans="1:2" ht="53.1" customHeight="1" x14ac:dyDescent="0.2">
      <c r="A41" s="167" t="s">
        <v>320</v>
      </c>
      <c r="B41" s="167" t="s">
        <v>321</v>
      </c>
    </row>
    <row r="42" spans="1:2" ht="53.1" customHeight="1" x14ac:dyDescent="0.2">
      <c r="A42" s="167" t="s">
        <v>306</v>
      </c>
      <c r="B42" s="167" t="s">
        <v>296</v>
      </c>
    </row>
    <row r="43" spans="1:2" ht="53.1" customHeight="1" x14ac:dyDescent="0.2">
      <c r="A43" s="167" t="s">
        <v>322</v>
      </c>
      <c r="B43" s="167" t="s">
        <v>323</v>
      </c>
    </row>
    <row r="44" spans="1:2" ht="53.1" customHeight="1" x14ac:dyDescent="0.2">
      <c r="A44" s="167" t="s">
        <v>309</v>
      </c>
      <c r="B44" s="167" t="s">
        <v>310</v>
      </c>
    </row>
    <row r="45" spans="1:2" ht="53.1" customHeight="1" x14ac:dyDescent="0.2">
      <c r="A45" s="169" t="s">
        <v>324</v>
      </c>
      <c r="B45" s="169" t="s">
        <v>305</v>
      </c>
    </row>
    <row r="46" spans="1:2" ht="35.1" customHeight="1" x14ac:dyDescent="0.2">
      <c r="A46" s="169" t="s">
        <v>325</v>
      </c>
      <c r="B46" s="167" t="s">
        <v>296</v>
      </c>
    </row>
    <row r="47" spans="1:2" ht="35.1" customHeight="1" x14ac:dyDescent="0.2">
      <c r="A47" s="169" t="s">
        <v>326</v>
      </c>
      <c r="B47" s="169" t="s">
        <v>327</v>
      </c>
    </row>
    <row r="48" spans="1:2" ht="35.1" customHeight="1" x14ac:dyDescent="0.2">
      <c r="A48" s="169" t="s">
        <v>328</v>
      </c>
      <c r="B48" s="167" t="s">
        <v>310</v>
      </c>
    </row>
    <row r="49" spans="1:2" ht="35.1" customHeight="1" x14ac:dyDescent="0.2">
      <c r="A49" s="281" t="s">
        <v>329</v>
      </c>
      <c r="B49" s="280"/>
    </row>
    <row r="50" spans="1:2" ht="93.95" customHeight="1" x14ac:dyDescent="0.2">
      <c r="A50" s="170" t="s">
        <v>330</v>
      </c>
      <c r="B50" s="170" t="s">
        <v>331</v>
      </c>
    </row>
  </sheetData>
  <mergeCells count="9">
    <mergeCell ref="A37:B37"/>
    <mergeCell ref="A39:B39"/>
    <mergeCell ref="A49:B49"/>
    <mergeCell ref="A4:A5"/>
    <mergeCell ref="B4:B5"/>
    <mergeCell ref="A6:B6"/>
    <mergeCell ref="A14:B14"/>
    <mergeCell ref="A15:B15"/>
    <mergeCell ref="A28:B28"/>
  </mergeCells>
  <phoneticPr fontId="19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81"/>
      <c r="B1" s="182"/>
      <c r="C1" s="182"/>
      <c r="D1" s="183"/>
      <c r="E1" s="184"/>
      <c r="F1" s="184"/>
      <c r="G1" s="185"/>
      <c r="H1" s="185"/>
    </row>
    <row r="2" spans="1:8" ht="15" customHeight="1" x14ac:dyDescent="0.2">
      <c r="A2" s="186"/>
      <c r="B2" s="185"/>
      <c r="C2" s="185"/>
      <c r="D2" s="187"/>
      <c r="E2" s="188"/>
      <c r="F2" s="185"/>
      <c r="G2" s="185"/>
      <c r="H2" s="185"/>
    </row>
    <row r="3" spans="1:8" ht="15" customHeight="1" x14ac:dyDescent="0.2">
      <c r="A3" s="184"/>
      <c r="B3" s="185"/>
      <c r="C3" s="189" t="s">
        <v>43</v>
      </c>
      <c r="D3" s="289"/>
      <c r="E3" s="290"/>
      <c r="F3" s="185"/>
      <c r="G3" s="185"/>
      <c r="H3" s="185"/>
    </row>
    <row r="4" spans="1:8" ht="15" customHeight="1" x14ac:dyDescent="0.2">
      <c r="A4" s="184"/>
      <c r="B4" s="185"/>
      <c r="C4" s="190"/>
      <c r="D4" s="191"/>
      <c r="E4" s="185"/>
      <c r="F4" s="185"/>
      <c r="G4" s="185"/>
      <c r="H4" s="185"/>
    </row>
    <row r="5" spans="1:8" ht="15" customHeight="1" x14ac:dyDescent="0.2">
      <c r="A5" s="184" t="s">
        <v>44</v>
      </c>
      <c r="B5" s="185"/>
      <c r="C5" s="190"/>
      <c r="D5" s="191"/>
      <c r="E5" s="185"/>
      <c r="F5" s="185"/>
      <c r="G5" s="185"/>
      <c r="H5" s="185"/>
    </row>
    <row r="6" spans="1:8" ht="15" customHeight="1" x14ac:dyDescent="0.2">
      <c r="A6" s="184"/>
      <c r="B6" s="185"/>
      <c r="C6" s="185"/>
      <c r="D6" s="191"/>
      <c r="E6" s="185"/>
      <c r="F6" s="185"/>
      <c r="G6" s="185"/>
      <c r="H6" s="185"/>
    </row>
    <row r="7" spans="1:8" ht="15" customHeight="1" thickBot="1" x14ac:dyDescent="0.25">
      <c r="A7" s="186"/>
      <c r="B7" s="185"/>
      <c r="C7" s="185"/>
      <c r="D7" s="191"/>
      <c r="E7" s="185"/>
      <c r="F7" s="185"/>
      <c r="G7" s="185"/>
      <c r="H7" s="185"/>
    </row>
    <row r="8" spans="1:8" s="36" customFormat="1" ht="15" customHeight="1" thickTop="1" x14ac:dyDescent="0.2">
      <c r="A8" s="41"/>
      <c r="B8" s="192" t="s">
        <v>45</v>
      </c>
      <c r="C8" s="193">
        <v>1</v>
      </c>
      <c r="D8" s="42" t="s">
        <v>160</v>
      </c>
      <c r="E8" s="43"/>
      <c r="F8" s="184"/>
      <c r="G8" s="42" t="s">
        <v>161</v>
      </c>
      <c r="H8" s="43"/>
    </row>
    <row r="9" spans="1:8" s="36" customFormat="1" ht="15" customHeight="1" x14ac:dyDescent="0.2">
      <c r="A9" s="44"/>
      <c r="B9" s="194" t="s">
        <v>46</v>
      </c>
      <c r="C9" s="195" t="s">
        <v>339</v>
      </c>
      <c r="D9" s="45" t="s">
        <v>47</v>
      </c>
      <c r="E9" s="46" t="s">
        <v>48</v>
      </c>
      <c r="F9" s="184"/>
      <c r="G9" s="45" t="s">
        <v>47</v>
      </c>
      <c r="H9" s="46" t="s">
        <v>48</v>
      </c>
    </row>
    <row r="10" spans="1:8" s="47" customFormat="1" ht="20.100000000000001" customHeight="1" x14ac:dyDescent="0.2">
      <c r="A10" s="196"/>
      <c r="B10" s="197" t="s">
        <v>162</v>
      </c>
      <c r="C10" s="194"/>
      <c r="D10" s="198">
        <v>1</v>
      </c>
      <c r="E10" s="88"/>
      <c r="F10" s="199"/>
      <c r="G10" s="198">
        <v>1</v>
      </c>
      <c r="H10" s="88"/>
    </row>
    <row r="11" spans="1:8" ht="15" customHeight="1" x14ac:dyDescent="0.2">
      <c r="A11" s="200" t="s">
        <v>49</v>
      </c>
      <c r="B11" s="201" t="s">
        <v>50</v>
      </c>
      <c r="C11" s="197"/>
      <c r="D11" s="202"/>
      <c r="E11" s="203"/>
      <c r="F11" s="185"/>
      <c r="G11" s="204"/>
      <c r="H11" s="203"/>
    </row>
    <row r="12" spans="1:8" ht="15" customHeight="1" x14ac:dyDescent="0.2">
      <c r="A12" s="200" t="s">
        <v>51</v>
      </c>
      <c r="B12" s="201" t="s">
        <v>52</v>
      </c>
      <c r="C12" s="197"/>
      <c r="D12" s="202"/>
      <c r="E12" s="203"/>
      <c r="F12" s="185"/>
      <c r="G12" s="204"/>
      <c r="H12" s="203"/>
    </row>
    <row r="13" spans="1:8" ht="12.75" x14ac:dyDescent="0.2">
      <c r="A13" s="205" t="s">
        <v>53</v>
      </c>
      <c r="B13" s="206" t="s">
        <v>54</v>
      </c>
      <c r="C13" s="194"/>
      <c r="D13" s="89"/>
      <c r="E13" s="207">
        <f>D13*$E$10</f>
        <v>0</v>
      </c>
      <c r="F13" s="185"/>
      <c r="G13" s="89"/>
      <c r="H13" s="207">
        <f>G13*$H$10</f>
        <v>0</v>
      </c>
    </row>
    <row r="14" spans="1:8" ht="12.75" x14ac:dyDescent="0.2">
      <c r="A14" s="205" t="s">
        <v>55</v>
      </c>
      <c r="B14" s="206" t="s">
        <v>56</v>
      </c>
      <c r="C14" s="194"/>
      <c r="D14" s="89"/>
      <c r="E14" s="207">
        <f>D14*$E$10</f>
        <v>0</v>
      </c>
      <c r="F14" s="185"/>
      <c r="G14" s="89"/>
      <c r="H14" s="207">
        <f>G14*$H$10</f>
        <v>0</v>
      </c>
    </row>
    <row r="15" spans="1:8" ht="12.75" x14ac:dyDescent="0.2">
      <c r="A15" s="205" t="s">
        <v>57</v>
      </c>
      <c r="B15" s="206" t="s">
        <v>58</v>
      </c>
      <c r="C15" s="194"/>
      <c r="D15" s="89"/>
      <c r="E15" s="207">
        <f>D15*$E$10</f>
        <v>0</v>
      </c>
      <c r="F15" s="185"/>
      <c r="G15" s="208"/>
      <c r="H15" s="207"/>
    </row>
    <row r="16" spans="1:8" ht="12.75" x14ac:dyDescent="0.2">
      <c r="A16" s="205" t="s">
        <v>59</v>
      </c>
      <c r="B16" s="206" t="s">
        <v>60</v>
      </c>
      <c r="C16" s="194"/>
      <c r="D16" s="89"/>
      <c r="E16" s="207">
        <f>D16*$E$10</f>
        <v>0</v>
      </c>
      <c r="F16" s="185"/>
      <c r="G16" s="208"/>
      <c r="H16" s="207"/>
    </row>
    <row r="17" spans="1:8" ht="12.75" x14ac:dyDescent="0.2">
      <c r="A17" s="205" t="s">
        <v>159</v>
      </c>
      <c r="B17" s="209" t="s">
        <v>163</v>
      </c>
      <c r="C17" s="210"/>
      <c r="D17" s="90"/>
      <c r="E17" s="207">
        <f>D17*$E$10</f>
        <v>0</v>
      </c>
      <c r="F17" s="185"/>
      <c r="G17" s="90"/>
      <c r="H17" s="207">
        <f>G17*$H$10</f>
        <v>0</v>
      </c>
    </row>
    <row r="18" spans="1:8" ht="15" customHeight="1" x14ac:dyDescent="0.2">
      <c r="A18" s="205"/>
      <c r="B18" s="211" t="s">
        <v>61</v>
      </c>
      <c r="C18" s="210"/>
      <c r="D18" s="212">
        <f>SUM(D13:D17)</f>
        <v>0</v>
      </c>
      <c r="E18" s="213">
        <f>SUM(E13:E17)</f>
        <v>0</v>
      </c>
      <c r="F18" s="185"/>
      <c r="G18" s="212">
        <f>SUM(G13:G17)</f>
        <v>0</v>
      </c>
      <c r="H18" s="213">
        <f>SUM(H13:H17)</f>
        <v>0</v>
      </c>
    </row>
    <row r="19" spans="1:8" ht="15" customHeight="1" x14ac:dyDescent="0.2">
      <c r="A19" s="214" t="s">
        <v>62</v>
      </c>
      <c r="B19" s="201" t="s">
        <v>63</v>
      </c>
      <c r="C19" s="197"/>
      <c r="D19" s="202"/>
      <c r="E19" s="203"/>
      <c r="F19" s="185"/>
      <c r="G19" s="204"/>
      <c r="H19" s="203"/>
    </row>
    <row r="20" spans="1:8" ht="15.95" customHeight="1" x14ac:dyDescent="0.2">
      <c r="A20" s="205" t="s">
        <v>64</v>
      </c>
      <c r="B20" s="215" t="s">
        <v>65</v>
      </c>
      <c r="C20" s="216"/>
      <c r="D20" s="89"/>
      <c r="E20" s="207">
        <f t="shared" ref="E20:E25" si="0">D20*$E$10</f>
        <v>0</v>
      </c>
      <c r="F20" s="185"/>
      <c r="G20" s="89"/>
      <c r="H20" s="207">
        <f t="shared" ref="H20:H24" si="1">G20*$H$10</f>
        <v>0</v>
      </c>
    </row>
    <row r="21" spans="1:8" ht="12.75" x14ac:dyDescent="0.2">
      <c r="A21" s="205" t="s">
        <v>66</v>
      </c>
      <c r="B21" s="206" t="s">
        <v>67</v>
      </c>
      <c r="C21" s="194"/>
      <c r="D21" s="89"/>
      <c r="E21" s="207">
        <f t="shared" si="0"/>
        <v>0</v>
      </c>
      <c r="F21" s="185"/>
      <c r="G21" s="89"/>
      <c r="H21" s="207">
        <f t="shared" si="1"/>
        <v>0</v>
      </c>
    </row>
    <row r="22" spans="1:8" ht="12.75" x14ac:dyDescent="0.2">
      <c r="A22" s="205" t="s">
        <v>68</v>
      </c>
      <c r="B22" s="206" t="s">
        <v>69</v>
      </c>
      <c r="C22" s="194"/>
      <c r="D22" s="89"/>
      <c r="E22" s="207">
        <f t="shared" si="0"/>
        <v>0</v>
      </c>
      <c r="F22" s="185"/>
      <c r="G22" s="89"/>
      <c r="H22" s="207">
        <f t="shared" si="1"/>
        <v>0</v>
      </c>
    </row>
    <row r="23" spans="1:8" ht="12.75" x14ac:dyDescent="0.2">
      <c r="A23" s="205" t="s">
        <v>70</v>
      </c>
      <c r="B23" s="209" t="s">
        <v>71</v>
      </c>
      <c r="C23" s="210"/>
      <c r="D23" s="89"/>
      <c r="E23" s="207">
        <f t="shared" si="0"/>
        <v>0</v>
      </c>
      <c r="F23" s="185"/>
      <c r="G23" s="89"/>
      <c r="H23" s="207">
        <f t="shared" si="1"/>
        <v>0</v>
      </c>
    </row>
    <row r="24" spans="1:8" ht="12.75" x14ac:dyDescent="0.2">
      <c r="A24" s="196" t="s">
        <v>72</v>
      </c>
      <c r="B24" s="206" t="s">
        <v>73</v>
      </c>
      <c r="C24" s="217"/>
      <c r="D24" s="89"/>
      <c r="E24" s="218">
        <f t="shared" si="0"/>
        <v>0</v>
      </c>
      <c r="F24" s="185"/>
      <c r="G24" s="89"/>
      <c r="H24" s="207">
        <f t="shared" si="1"/>
        <v>0</v>
      </c>
    </row>
    <row r="25" spans="1:8" ht="12.75" x14ac:dyDescent="0.2">
      <c r="A25" s="205" t="s">
        <v>74</v>
      </c>
      <c r="B25" s="215" t="s">
        <v>75</v>
      </c>
      <c r="C25" s="216"/>
      <c r="D25" s="219">
        <f>SUM(D20:D24)*D18</f>
        <v>0</v>
      </c>
      <c r="E25" s="207">
        <f t="shared" si="0"/>
        <v>0</v>
      </c>
      <c r="F25" s="185"/>
      <c r="G25" s="219">
        <f>SUM(G20:G24)*G18</f>
        <v>0</v>
      </c>
      <c r="H25" s="207">
        <f>G25*$H$10</f>
        <v>0</v>
      </c>
    </row>
    <row r="26" spans="1:8" ht="15" customHeight="1" x14ac:dyDescent="0.2">
      <c r="A26" s="205"/>
      <c r="B26" s="211" t="s">
        <v>76</v>
      </c>
      <c r="C26" s="210"/>
      <c r="D26" s="220">
        <f>SUM(D20:D25)</f>
        <v>0</v>
      </c>
      <c r="E26" s="221">
        <f>SUM(E20:E25)</f>
        <v>0</v>
      </c>
      <c r="F26" s="185"/>
      <c r="G26" s="220">
        <f>SUM(G20:G25)</f>
        <v>0</v>
      </c>
      <c r="H26" s="221">
        <f>SUM(H20:H25)</f>
        <v>0</v>
      </c>
    </row>
    <row r="27" spans="1:8" ht="15" customHeight="1" x14ac:dyDescent="0.2">
      <c r="A27" s="214" t="s">
        <v>77</v>
      </c>
      <c r="B27" s="201" t="s">
        <v>78</v>
      </c>
      <c r="C27" s="197"/>
      <c r="D27" s="202"/>
      <c r="E27" s="203"/>
      <c r="F27" s="185"/>
      <c r="G27" s="204"/>
      <c r="H27" s="203"/>
    </row>
    <row r="28" spans="1:8" ht="12.75" x14ac:dyDescent="0.2">
      <c r="A28" s="205" t="s">
        <v>79</v>
      </c>
      <c r="B28" s="215" t="s">
        <v>80</v>
      </c>
      <c r="C28" s="216"/>
      <c r="D28" s="89"/>
      <c r="E28" s="207">
        <f>D28*$E$10</f>
        <v>0</v>
      </c>
      <c r="F28" s="185"/>
      <c r="G28" s="89"/>
      <c r="H28" s="207">
        <f t="shared" ref="H28:H32" si="2">G28*$H$10</f>
        <v>0</v>
      </c>
    </row>
    <row r="29" spans="1:8" ht="12.75" x14ac:dyDescent="0.2">
      <c r="A29" s="205" t="s">
        <v>81</v>
      </c>
      <c r="B29" s="206" t="s">
        <v>82</v>
      </c>
      <c r="C29" s="194"/>
      <c r="D29" s="89"/>
      <c r="E29" s="207">
        <f>D29*$E$10</f>
        <v>0</v>
      </c>
      <c r="F29" s="185"/>
      <c r="G29" s="89"/>
      <c r="H29" s="207">
        <f t="shared" si="2"/>
        <v>0</v>
      </c>
    </row>
    <row r="30" spans="1:8" ht="12.75" x14ac:dyDescent="0.2">
      <c r="A30" s="205" t="s">
        <v>83</v>
      </c>
      <c r="B30" s="206" t="s">
        <v>84</v>
      </c>
      <c r="C30" s="194"/>
      <c r="D30" s="89"/>
      <c r="E30" s="207">
        <f>D30*$E$10</f>
        <v>0</v>
      </c>
      <c r="F30" s="185"/>
      <c r="G30" s="89"/>
      <c r="H30" s="207">
        <f t="shared" si="2"/>
        <v>0</v>
      </c>
    </row>
    <row r="31" spans="1:8" ht="12.75" x14ac:dyDescent="0.2">
      <c r="A31" s="205" t="s">
        <v>85</v>
      </c>
      <c r="B31" s="206" t="s">
        <v>86</v>
      </c>
      <c r="C31" s="194"/>
      <c r="D31" s="89"/>
      <c r="E31" s="207">
        <f>D31*$E$10</f>
        <v>0</v>
      </c>
      <c r="F31" s="185"/>
      <c r="G31" s="89"/>
      <c r="H31" s="207">
        <f t="shared" si="2"/>
        <v>0</v>
      </c>
    </row>
    <row r="32" spans="1:8" ht="12.75" x14ac:dyDescent="0.2">
      <c r="A32" s="205" t="s">
        <v>164</v>
      </c>
      <c r="B32" s="209" t="s">
        <v>165</v>
      </c>
      <c r="C32" s="210"/>
      <c r="D32" s="89"/>
      <c r="E32" s="207">
        <f>D32*$E$10</f>
        <v>0</v>
      </c>
      <c r="F32" s="185"/>
      <c r="G32" s="89"/>
      <c r="H32" s="207">
        <f t="shared" si="2"/>
        <v>0</v>
      </c>
    </row>
    <row r="33" spans="1:8" ht="15" customHeight="1" x14ac:dyDescent="0.2">
      <c r="A33" s="205"/>
      <c r="B33" s="211" t="s">
        <v>87</v>
      </c>
      <c r="C33" s="210"/>
      <c r="D33" s="220">
        <f>SUM(D28:D32)</f>
        <v>0</v>
      </c>
      <c r="E33" s="221">
        <f>SUM(E28:E32)</f>
        <v>0</v>
      </c>
      <c r="F33" s="185"/>
      <c r="G33" s="220">
        <f>SUM(G28:G32)</f>
        <v>0</v>
      </c>
      <c r="H33" s="221">
        <f>SUM(H28:H32)</f>
        <v>0</v>
      </c>
    </row>
    <row r="34" spans="1:8" ht="15" customHeight="1" x14ac:dyDescent="0.2">
      <c r="A34" s="214" t="s">
        <v>88</v>
      </c>
      <c r="B34" s="201" t="s">
        <v>89</v>
      </c>
      <c r="C34" s="197"/>
      <c r="D34" s="202"/>
      <c r="E34" s="203"/>
      <c r="F34" s="185"/>
      <c r="G34" s="204"/>
      <c r="H34" s="203"/>
    </row>
    <row r="35" spans="1:8" ht="12.75" x14ac:dyDescent="0.2">
      <c r="A35" s="205" t="s">
        <v>90</v>
      </c>
      <c r="B35" s="215" t="s">
        <v>91</v>
      </c>
      <c r="C35" s="216"/>
      <c r="D35" s="89"/>
      <c r="E35" s="207">
        <f>D35*$E$10</f>
        <v>0</v>
      </c>
      <c r="F35" s="185"/>
      <c r="G35" s="89"/>
      <c r="H35" s="207">
        <f t="shared" ref="H35:H39" si="3">G35*$H$10</f>
        <v>0</v>
      </c>
    </row>
    <row r="36" spans="1:8" ht="12.75" x14ac:dyDescent="0.2">
      <c r="A36" s="205" t="s">
        <v>92</v>
      </c>
      <c r="B36" s="206" t="s">
        <v>93</v>
      </c>
      <c r="C36" s="194"/>
      <c r="D36" s="89"/>
      <c r="E36" s="207">
        <f>D36*$E$10</f>
        <v>0</v>
      </c>
      <c r="F36" s="185"/>
      <c r="G36" s="89"/>
      <c r="H36" s="207">
        <f t="shared" si="3"/>
        <v>0</v>
      </c>
    </row>
    <row r="37" spans="1:8" ht="12.75" x14ac:dyDescent="0.2">
      <c r="A37" s="205" t="s">
        <v>94</v>
      </c>
      <c r="B37" s="206" t="s">
        <v>95</v>
      </c>
      <c r="C37" s="194"/>
      <c r="D37" s="89"/>
      <c r="E37" s="207">
        <f>D37*$E$10</f>
        <v>0</v>
      </c>
      <c r="F37" s="185"/>
      <c r="G37" s="89"/>
      <c r="H37" s="207">
        <f t="shared" si="3"/>
        <v>0</v>
      </c>
    </row>
    <row r="38" spans="1:8" ht="12.75" x14ac:dyDescent="0.2">
      <c r="A38" s="205" t="s">
        <v>96</v>
      </c>
      <c r="B38" s="206" t="s">
        <v>97</v>
      </c>
      <c r="C38" s="194"/>
      <c r="D38" s="89"/>
      <c r="E38" s="207">
        <f>D38*$E$10</f>
        <v>0</v>
      </c>
      <c r="F38" s="185"/>
      <c r="G38" s="89"/>
      <c r="H38" s="207">
        <f t="shared" si="3"/>
        <v>0</v>
      </c>
    </row>
    <row r="39" spans="1:8" ht="12.75" x14ac:dyDescent="0.2">
      <c r="A39" s="205" t="s">
        <v>98</v>
      </c>
      <c r="B39" s="206" t="s">
        <v>99</v>
      </c>
      <c r="C39" s="194"/>
      <c r="D39" s="89"/>
      <c r="E39" s="207">
        <f>D39*$E$10</f>
        <v>0</v>
      </c>
      <c r="F39" s="185"/>
      <c r="G39" s="89"/>
      <c r="H39" s="207">
        <f t="shared" si="3"/>
        <v>0</v>
      </c>
    </row>
    <row r="40" spans="1:8" ht="15" customHeight="1" x14ac:dyDescent="0.2">
      <c r="A40" s="205"/>
      <c r="B40" s="211" t="s">
        <v>100</v>
      </c>
      <c r="C40" s="210"/>
      <c r="D40" s="220">
        <f>SUM(D35:D39)</f>
        <v>0</v>
      </c>
      <c r="E40" s="221">
        <f>SUM(E35:E39)</f>
        <v>0</v>
      </c>
      <c r="F40" s="185"/>
      <c r="G40" s="220">
        <f>SUM(G35:G39)</f>
        <v>0</v>
      </c>
      <c r="H40" s="221">
        <f>SUM(H35:H39)</f>
        <v>0</v>
      </c>
    </row>
    <row r="41" spans="1:8" ht="15" customHeight="1" x14ac:dyDescent="0.2">
      <c r="A41" s="214" t="s">
        <v>101</v>
      </c>
      <c r="B41" s="201" t="s">
        <v>102</v>
      </c>
      <c r="C41" s="197"/>
      <c r="D41" s="202"/>
      <c r="E41" s="203"/>
      <c r="F41" s="185"/>
      <c r="G41" s="204"/>
      <c r="H41" s="203"/>
    </row>
    <row r="42" spans="1:8" ht="12.75" x14ac:dyDescent="0.2">
      <c r="A42" s="205" t="s">
        <v>103</v>
      </c>
      <c r="B42" s="215" t="s">
        <v>104</v>
      </c>
      <c r="C42" s="216"/>
      <c r="D42" s="89"/>
      <c r="E42" s="207">
        <f>D42*$E$10</f>
        <v>0</v>
      </c>
      <c r="F42" s="185"/>
      <c r="G42" s="89"/>
      <c r="H42" s="207">
        <f t="shared" ref="H42:H45" si="4">G42*$H$10</f>
        <v>0</v>
      </c>
    </row>
    <row r="43" spans="1:8" ht="12.75" x14ac:dyDescent="0.2">
      <c r="A43" s="205" t="s">
        <v>105</v>
      </c>
      <c r="B43" s="206" t="s">
        <v>106</v>
      </c>
      <c r="C43" s="194"/>
      <c r="D43" s="89"/>
      <c r="E43" s="207">
        <f>D43*$E$10</f>
        <v>0</v>
      </c>
      <c r="F43" s="185"/>
      <c r="G43" s="89"/>
      <c r="H43" s="207">
        <f t="shared" si="4"/>
        <v>0</v>
      </c>
    </row>
    <row r="44" spans="1:8" ht="12.75" x14ac:dyDescent="0.2">
      <c r="A44" s="205" t="s">
        <v>107</v>
      </c>
      <c r="B44" s="206" t="s">
        <v>108</v>
      </c>
      <c r="C44" s="194"/>
      <c r="D44" s="89"/>
      <c r="E44" s="207">
        <f>D44*$E$10</f>
        <v>0</v>
      </c>
      <c r="F44" s="185"/>
      <c r="G44" s="89"/>
      <c r="H44" s="207">
        <f t="shared" si="4"/>
        <v>0</v>
      </c>
    </row>
    <row r="45" spans="1:8" ht="12.75" x14ac:dyDescent="0.2">
      <c r="A45" s="205" t="s">
        <v>109</v>
      </c>
      <c r="B45" s="206" t="s">
        <v>110</v>
      </c>
      <c r="C45" s="194"/>
      <c r="D45" s="89"/>
      <c r="E45" s="207">
        <f>D45*$E$10</f>
        <v>0</v>
      </c>
      <c r="F45" s="185"/>
      <c r="G45" s="89"/>
      <c r="H45" s="207">
        <f t="shared" si="4"/>
        <v>0</v>
      </c>
    </row>
    <row r="46" spans="1:8" ht="15" customHeight="1" x14ac:dyDescent="0.2">
      <c r="A46" s="205"/>
      <c r="B46" s="201" t="s">
        <v>111</v>
      </c>
      <c r="C46" s="194"/>
      <c r="D46" s="220">
        <f>SUM(D42:D45)</f>
        <v>0</v>
      </c>
      <c r="E46" s="221">
        <f>SUM(E42:E45)</f>
        <v>0</v>
      </c>
      <c r="F46" s="185"/>
      <c r="G46" s="220">
        <f>SUM(G42:G45)</f>
        <v>0</v>
      </c>
      <c r="H46" s="221">
        <f>SUM(H42:H45)</f>
        <v>0</v>
      </c>
    </row>
    <row r="47" spans="1:8" ht="15" customHeight="1" x14ac:dyDescent="0.2">
      <c r="A47" s="200" t="s">
        <v>112</v>
      </c>
      <c r="B47" s="201" t="s">
        <v>113</v>
      </c>
      <c r="C47" s="222"/>
      <c r="D47" s="220">
        <f>D18+D26+D33+D40+D46</f>
        <v>0</v>
      </c>
      <c r="E47" s="221">
        <f>E18+E26+E33+E40+E46</f>
        <v>0</v>
      </c>
      <c r="F47" s="185"/>
      <c r="G47" s="220">
        <f>G18+G26+G33+G40+G46</f>
        <v>0</v>
      </c>
      <c r="H47" s="221">
        <f>H18+H26+H33+H40+H46</f>
        <v>0</v>
      </c>
    </row>
    <row r="48" spans="1:8" ht="12.75" x14ac:dyDescent="0.2">
      <c r="A48" s="205" t="s">
        <v>114</v>
      </c>
      <c r="B48" s="206" t="s">
        <v>115</v>
      </c>
      <c r="C48" s="194"/>
      <c r="D48" s="89"/>
      <c r="E48" s="207">
        <f>D48*$E$10</f>
        <v>0</v>
      </c>
      <c r="F48" s="185"/>
      <c r="G48" s="89"/>
      <c r="H48" s="207">
        <f>G48*$E$10</f>
        <v>0</v>
      </c>
    </row>
    <row r="49" spans="1:8" ht="15" customHeight="1" x14ac:dyDescent="0.2">
      <c r="A49" s="223" t="s">
        <v>116</v>
      </c>
      <c r="B49" s="211" t="s">
        <v>117</v>
      </c>
      <c r="C49" s="224"/>
      <c r="D49" s="220">
        <f>D47+D48</f>
        <v>0</v>
      </c>
      <c r="E49" s="221">
        <f>E47+E48</f>
        <v>0</v>
      </c>
      <c r="F49" s="185"/>
      <c r="G49" s="220">
        <f>G47+G48</f>
        <v>0</v>
      </c>
      <c r="H49" s="221">
        <f>H47+H48</f>
        <v>0</v>
      </c>
    </row>
    <row r="50" spans="1:8" ht="6.75" customHeight="1" x14ac:dyDescent="0.2">
      <c r="A50" s="196"/>
      <c r="B50" s="217"/>
      <c r="C50" s="217"/>
      <c r="D50" s="225"/>
      <c r="E50" s="218"/>
      <c r="F50" s="185"/>
      <c r="G50" s="226"/>
      <c r="H50" s="218"/>
    </row>
    <row r="51" spans="1:8" ht="15" customHeight="1" x14ac:dyDescent="0.2">
      <c r="A51" s="214" t="s">
        <v>118</v>
      </c>
      <c r="B51" s="197"/>
      <c r="C51" s="222"/>
      <c r="D51" s="198">
        <f>D10+D49</f>
        <v>1</v>
      </c>
      <c r="E51" s="221">
        <f>E10+E49</f>
        <v>0</v>
      </c>
      <c r="F51" s="185"/>
      <c r="G51" s="198">
        <f>G10+G49</f>
        <v>1</v>
      </c>
      <c r="H51" s="221">
        <f>H10+H49</f>
        <v>0</v>
      </c>
    </row>
    <row r="52" spans="1:8" ht="6.75" customHeight="1" x14ac:dyDescent="0.2">
      <c r="A52" s="196"/>
      <c r="B52" s="217"/>
      <c r="C52" s="217"/>
      <c r="D52" s="225"/>
      <c r="E52" s="218"/>
      <c r="F52" s="185"/>
      <c r="G52" s="226"/>
      <c r="H52" s="218"/>
    </row>
    <row r="53" spans="1:8" ht="15" customHeight="1" x14ac:dyDescent="0.2">
      <c r="A53" s="214" t="s">
        <v>119</v>
      </c>
      <c r="B53" s="197"/>
      <c r="C53" s="222"/>
      <c r="D53" s="291" t="str">
        <f>IF(E51=0,"",(E10+E18+E26+E42)/E51)</f>
        <v/>
      </c>
      <c r="E53" s="292"/>
      <c r="F53" s="185"/>
      <c r="G53" s="291" t="str">
        <f>IF(H51=0,"",(H10+H18+H26+H42)/H51)</f>
        <v/>
      </c>
      <c r="H53" s="292"/>
    </row>
    <row r="54" spans="1:8" ht="6.75" customHeight="1" x14ac:dyDescent="0.2">
      <c r="A54" s="196"/>
      <c r="B54" s="197"/>
      <c r="C54" s="197"/>
      <c r="D54" s="1"/>
      <c r="E54" s="2"/>
      <c r="F54" s="185"/>
      <c r="G54" s="48"/>
      <c r="H54" s="2"/>
    </row>
    <row r="55" spans="1:8" ht="15" customHeight="1" x14ac:dyDescent="0.2">
      <c r="A55" s="214" t="s">
        <v>120</v>
      </c>
      <c r="B55" s="197"/>
      <c r="C55" s="222"/>
      <c r="D55" s="91">
        <v>0.3</v>
      </c>
      <c r="E55" s="88"/>
      <c r="F55" s="227"/>
      <c r="G55" s="91">
        <v>0.3</v>
      </c>
      <c r="H55" s="88"/>
    </row>
    <row r="56" spans="1:8" ht="6.75" customHeight="1" x14ac:dyDescent="0.2">
      <c r="A56" s="196"/>
      <c r="B56" s="197"/>
      <c r="C56" s="197"/>
      <c r="D56" s="112"/>
      <c r="E56" s="113"/>
      <c r="F56" s="227"/>
      <c r="G56" s="114"/>
      <c r="H56" s="113"/>
    </row>
    <row r="57" spans="1:8" ht="15" customHeight="1" thickBot="1" x14ac:dyDescent="0.25">
      <c r="A57" s="228" t="s">
        <v>121</v>
      </c>
      <c r="B57" s="229"/>
      <c r="C57" s="230"/>
      <c r="D57" s="115">
        <v>0.8</v>
      </c>
      <c r="E57" s="116"/>
      <c r="F57" s="227"/>
      <c r="G57" s="115">
        <v>0.8</v>
      </c>
      <c r="H57" s="116"/>
    </row>
    <row r="58" spans="1:8" ht="15" customHeight="1" thickTop="1" x14ac:dyDescent="0.2">
      <c r="A58" s="231"/>
      <c r="B58" s="185"/>
      <c r="C58" s="185"/>
      <c r="D58" s="187"/>
      <c r="E58" s="188"/>
      <c r="F58" s="185"/>
      <c r="G58" s="185"/>
      <c r="H58" s="185"/>
    </row>
    <row r="59" spans="1:8" ht="15" customHeight="1" x14ac:dyDescent="0.2">
      <c r="A59" s="232" t="s">
        <v>189</v>
      </c>
      <c r="B59" s="199"/>
      <c r="C59" s="199"/>
      <c r="D59" s="199"/>
      <c r="E59" s="199"/>
      <c r="F59" s="199"/>
      <c r="G59" s="185"/>
      <c r="H59" s="185"/>
    </row>
    <row r="60" spans="1:8" ht="15" customHeight="1" x14ac:dyDescent="0.2">
      <c r="A60" s="233"/>
      <c r="B60" s="233"/>
      <c r="C60" s="50" t="s">
        <v>167</v>
      </c>
      <c r="D60" s="91">
        <v>1</v>
      </c>
      <c r="E60" s="233"/>
      <c r="F60" s="233"/>
      <c r="G60" s="91"/>
      <c r="H60" s="185"/>
    </row>
    <row r="61" spans="1:8" ht="15" customHeight="1" x14ac:dyDescent="0.2">
      <c r="A61" s="233"/>
      <c r="B61" s="185"/>
      <c r="C61" s="185"/>
      <c r="D61" s="187"/>
      <c r="E61" s="188"/>
      <c r="F61" s="185"/>
      <c r="G61" s="185"/>
      <c r="H61" s="185"/>
    </row>
    <row r="62" spans="1:8" ht="15" customHeight="1" x14ac:dyDescent="0.2">
      <c r="A62" s="233"/>
      <c r="B62" s="185"/>
      <c r="C62" s="50" t="s">
        <v>118</v>
      </c>
      <c r="D62" s="187"/>
      <c r="E62" s="234"/>
      <c r="F62" s="185"/>
      <c r="G62" s="185"/>
      <c r="H62" s="185"/>
    </row>
    <row r="63" spans="1:8" ht="15" customHeight="1" x14ac:dyDescent="0.2">
      <c r="A63" s="233"/>
      <c r="B63" s="185"/>
      <c r="C63" s="50" t="s">
        <v>120</v>
      </c>
      <c r="D63" s="187"/>
      <c r="E63" s="117"/>
      <c r="F63" s="185"/>
      <c r="G63" s="185"/>
      <c r="H63" s="185"/>
    </row>
    <row r="64" spans="1:8" ht="15" customHeight="1" x14ac:dyDescent="0.2">
      <c r="A64" s="233"/>
      <c r="B64" s="185"/>
      <c r="C64" s="50" t="s">
        <v>168</v>
      </c>
      <c r="D64" s="187"/>
      <c r="E64" s="117"/>
      <c r="F64" s="185"/>
      <c r="G64" s="185"/>
      <c r="H64" s="185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81"/>
      <c r="B1" s="182"/>
      <c r="C1" s="182"/>
      <c r="D1" s="183"/>
      <c r="E1" s="184"/>
      <c r="F1" s="184"/>
      <c r="G1" s="185"/>
      <c r="H1" s="185"/>
    </row>
    <row r="2" spans="1:8" ht="15" customHeight="1" x14ac:dyDescent="0.2">
      <c r="A2" s="186"/>
      <c r="B2" s="185"/>
      <c r="C2" s="185"/>
      <c r="D2" s="187"/>
      <c r="E2" s="188"/>
      <c r="F2" s="185"/>
      <c r="G2" s="185"/>
      <c r="H2" s="185"/>
    </row>
    <row r="3" spans="1:8" ht="15" customHeight="1" x14ac:dyDescent="0.2">
      <c r="A3" s="184"/>
      <c r="B3" s="185"/>
      <c r="C3" s="189" t="s">
        <v>43</v>
      </c>
      <c r="D3" s="289"/>
      <c r="E3" s="290"/>
      <c r="F3" s="185"/>
      <c r="G3" s="185"/>
      <c r="H3" s="185"/>
    </row>
    <row r="4" spans="1:8" ht="15" customHeight="1" x14ac:dyDescent="0.2">
      <c r="A4" s="184"/>
      <c r="B4" s="185"/>
      <c r="C4" s="190"/>
      <c r="D4" s="191"/>
      <c r="E4" s="185"/>
      <c r="F4" s="185"/>
      <c r="G4" s="185"/>
      <c r="H4" s="185"/>
    </row>
    <row r="5" spans="1:8" ht="15" customHeight="1" x14ac:dyDescent="0.2">
      <c r="A5" s="184" t="s">
        <v>178</v>
      </c>
      <c r="B5" s="185"/>
      <c r="C5" s="190"/>
      <c r="D5" s="191"/>
      <c r="E5" s="185"/>
      <c r="F5" s="185"/>
      <c r="G5" s="185"/>
      <c r="H5" s="185"/>
    </row>
    <row r="6" spans="1:8" ht="15" customHeight="1" x14ac:dyDescent="0.2">
      <c r="A6" s="184"/>
      <c r="B6" s="185"/>
      <c r="C6" s="185"/>
      <c r="D6" s="191"/>
      <c r="E6" s="185"/>
      <c r="F6" s="185"/>
      <c r="G6" s="185"/>
      <c r="H6" s="185"/>
    </row>
    <row r="7" spans="1:8" ht="15" customHeight="1" thickBot="1" x14ac:dyDescent="0.25">
      <c r="A7" s="186"/>
      <c r="B7" s="185"/>
      <c r="C7" s="185"/>
      <c r="D7" s="191"/>
      <c r="E7" s="185"/>
      <c r="F7" s="185"/>
      <c r="G7" s="185"/>
      <c r="H7" s="185"/>
    </row>
    <row r="8" spans="1:8" s="36" customFormat="1" ht="15" customHeight="1" thickTop="1" x14ac:dyDescent="0.2">
      <c r="A8" s="41"/>
      <c r="B8" s="192" t="s">
        <v>45</v>
      </c>
      <c r="C8" s="193">
        <v>4</v>
      </c>
      <c r="D8" s="42" t="s">
        <v>160</v>
      </c>
      <c r="E8" s="43"/>
      <c r="F8" s="184"/>
      <c r="G8" s="42" t="s">
        <v>161</v>
      </c>
      <c r="H8" s="43"/>
    </row>
    <row r="9" spans="1:8" s="36" customFormat="1" ht="15" customHeight="1" x14ac:dyDescent="0.2">
      <c r="A9" s="44"/>
      <c r="B9" s="194" t="s">
        <v>46</v>
      </c>
      <c r="C9" s="195" t="s">
        <v>339</v>
      </c>
      <c r="D9" s="45" t="s">
        <v>47</v>
      </c>
      <c r="E9" s="46" t="s">
        <v>48</v>
      </c>
      <c r="F9" s="184"/>
      <c r="G9" s="45" t="s">
        <v>47</v>
      </c>
      <c r="H9" s="46" t="s">
        <v>48</v>
      </c>
    </row>
    <row r="10" spans="1:8" s="47" customFormat="1" ht="20.100000000000001" customHeight="1" x14ac:dyDescent="0.2">
      <c r="A10" s="196"/>
      <c r="B10" s="197" t="s">
        <v>162</v>
      </c>
      <c r="C10" s="194"/>
      <c r="D10" s="198">
        <v>1</v>
      </c>
      <c r="E10" s="88"/>
      <c r="F10" s="199"/>
      <c r="G10" s="198">
        <v>1</v>
      </c>
      <c r="H10" s="88"/>
    </row>
    <row r="11" spans="1:8" ht="15" customHeight="1" x14ac:dyDescent="0.2">
      <c r="A11" s="200" t="s">
        <v>49</v>
      </c>
      <c r="B11" s="201" t="s">
        <v>50</v>
      </c>
      <c r="C11" s="197"/>
      <c r="D11" s="202"/>
      <c r="E11" s="203"/>
      <c r="F11" s="185"/>
      <c r="G11" s="204"/>
      <c r="H11" s="203"/>
    </row>
    <row r="12" spans="1:8" ht="15" customHeight="1" x14ac:dyDescent="0.2">
      <c r="A12" s="200" t="s">
        <v>51</v>
      </c>
      <c r="B12" s="201" t="s">
        <v>52</v>
      </c>
      <c r="C12" s="197"/>
      <c r="D12" s="202"/>
      <c r="E12" s="203"/>
      <c r="F12" s="185"/>
      <c r="G12" s="204"/>
      <c r="H12" s="203"/>
    </row>
    <row r="13" spans="1:8" x14ac:dyDescent="0.2">
      <c r="A13" s="205" t="s">
        <v>53</v>
      </c>
      <c r="B13" s="206" t="s">
        <v>54</v>
      </c>
      <c r="C13" s="194"/>
      <c r="D13" s="89"/>
      <c r="E13" s="207">
        <f>D13*$E$10</f>
        <v>0</v>
      </c>
      <c r="F13" s="185"/>
      <c r="G13" s="89"/>
      <c r="H13" s="207">
        <f>G13*$H$10</f>
        <v>0</v>
      </c>
    </row>
    <row r="14" spans="1:8" x14ac:dyDescent="0.2">
      <c r="A14" s="205" t="s">
        <v>55</v>
      </c>
      <c r="B14" s="206" t="s">
        <v>56</v>
      </c>
      <c r="C14" s="194"/>
      <c r="D14" s="89"/>
      <c r="E14" s="207">
        <f>D14*$E$10</f>
        <v>0</v>
      </c>
      <c r="F14" s="185"/>
      <c r="G14" s="89"/>
      <c r="H14" s="207">
        <f>G14*$H$10</f>
        <v>0</v>
      </c>
    </row>
    <row r="15" spans="1:8" x14ac:dyDescent="0.2">
      <c r="A15" s="205" t="s">
        <v>57</v>
      </c>
      <c r="B15" s="206" t="s">
        <v>58</v>
      </c>
      <c r="C15" s="194"/>
      <c r="D15" s="89"/>
      <c r="E15" s="207">
        <f>D15*$E$10</f>
        <v>0</v>
      </c>
      <c r="F15" s="185"/>
      <c r="G15" s="208"/>
      <c r="H15" s="207"/>
    </row>
    <row r="16" spans="1:8" x14ac:dyDescent="0.2">
      <c r="A16" s="205" t="s">
        <v>59</v>
      </c>
      <c r="B16" s="206" t="s">
        <v>60</v>
      </c>
      <c r="C16" s="194"/>
      <c r="D16" s="89"/>
      <c r="E16" s="207">
        <f>D16*$E$10</f>
        <v>0</v>
      </c>
      <c r="F16" s="185"/>
      <c r="G16" s="208"/>
      <c r="H16" s="207"/>
    </row>
    <row r="17" spans="1:8" x14ac:dyDescent="0.2">
      <c r="A17" s="205" t="s">
        <v>159</v>
      </c>
      <c r="B17" s="209" t="s">
        <v>163</v>
      </c>
      <c r="C17" s="210"/>
      <c r="D17" s="90"/>
      <c r="E17" s="207">
        <f>D17*$E$10</f>
        <v>0</v>
      </c>
      <c r="F17" s="185"/>
      <c r="G17" s="90"/>
      <c r="H17" s="207">
        <f>G17*$H$10</f>
        <v>0</v>
      </c>
    </row>
    <row r="18" spans="1:8" ht="15" customHeight="1" x14ac:dyDescent="0.2">
      <c r="A18" s="205"/>
      <c r="B18" s="211" t="s">
        <v>61</v>
      </c>
      <c r="C18" s="210"/>
      <c r="D18" s="212">
        <f>SUM(D13:D17)</f>
        <v>0</v>
      </c>
      <c r="E18" s="213">
        <f>SUM(E13:E17)</f>
        <v>0</v>
      </c>
      <c r="F18" s="185"/>
      <c r="G18" s="212">
        <f>SUM(G13:G17)</f>
        <v>0</v>
      </c>
      <c r="H18" s="213">
        <f>SUM(H13:H17)</f>
        <v>0</v>
      </c>
    </row>
    <row r="19" spans="1:8" ht="15" customHeight="1" x14ac:dyDescent="0.2">
      <c r="A19" s="214" t="s">
        <v>62</v>
      </c>
      <c r="B19" s="201" t="s">
        <v>63</v>
      </c>
      <c r="C19" s="197"/>
      <c r="D19" s="202"/>
      <c r="E19" s="203"/>
      <c r="F19" s="185"/>
      <c r="G19" s="204"/>
      <c r="H19" s="203"/>
    </row>
    <row r="20" spans="1:8" ht="12.95" customHeight="1" x14ac:dyDescent="0.2">
      <c r="A20" s="205" t="s">
        <v>64</v>
      </c>
      <c r="B20" s="215" t="s">
        <v>65</v>
      </c>
      <c r="C20" s="216"/>
      <c r="D20" s="89"/>
      <c r="E20" s="207">
        <f t="shared" ref="E20:E25" si="0">D20*$E$10</f>
        <v>0</v>
      </c>
      <c r="F20" s="185"/>
      <c r="G20" s="89"/>
      <c r="H20" s="207">
        <f t="shared" ref="H20:H25" si="1">G20*$H$10</f>
        <v>0</v>
      </c>
    </row>
    <row r="21" spans="1:8" x14ac:dyDescent="0.2">
      <c r="A21" s="205" t="s">
        <v>66</v>
      </c>
      <c r="B21" s="206" t="s">
        <v>67</v>
      </c>
      <c r="C21" s="194"/>
      <c r="D21" s="89"/>
      <c r="E21" s="207">
        <f t="shared" si="0"/>
        <v>0</v>
      </c>
      <c r="F21" s="185"/>
      <c r="G21" s="89"/>
      <c r="H21" s="207">
        <f t="shared" si="1"/>
        <v>0</v>
      </c>
    </row>
    <row r="22" spans="1:8" x14ac:dyDescent="0.2">
      <c r="A22" s="205" t="s">
        <v>68</v>
      </c>
      <c r="B22" s="206" t="s">
        <v>69</v>
      </c>
      <c r="C22" s="194"/>
      <c r="D22" s="89"/>
      <c r="E22" s="207">
        <f t="shared" si="0"/>
        <v>0</v>
      </c>
      <c r="F22" s="185"/>
      <c r="G22" s="89"/>
      <c r="H22" s="207">
        <f t="shared" si="1"/>
        <v>0</v>
      </c>
    </row>
    <row r="23" spans="1:8" x14ac:dyDescent="0.2">
      <c r="A23" s="205" t="s">
        <v>70</v>
      </c>
      <c r="B23" s="209" t="s">
        <v>71</v>
      </c>
      <c r="C23" s="210"/>
      <c r="D23" s="89"/>
      <c r="E23" s="207">
        <f t="shared" si="0"/>
        <v>0</v>
      </c>
      <c r="F23" s="185"/>
      <c r="G23" s="89"/>
      <c r="H23" s="207">
        <f t="shared" si="1"/>
        <v>0</v>
      </c>
    </row>
    <row r="24" spans="1:8" x14ac:dyDescent="0.2">
      <c r="A24" s="196" t="s">
        <v>72</v>
      </c>
      <c r="B24" s="206" t="s">
        <v>73</v>
      </c>
      <c r="C24" s="217"/>
      <c r="D24" s="89"/>
      <c r="E24" s="218">
        <f t="shared" si="0"/>
        <v>0</v>
      </c>
      <c r="F24" s="185"/>
      <c r="G24" s="89"/>
      <c r="H24" s="207">
        <f t="shared" si="1"/>
        <v>0</v>
      </c>
    </row>
    <row r="25" spans="1:8" x14ac:dyDescent="0.2">
      <c r="A25" s="205" t="s">
        <v>74</v>
      </c>
      <c r="B25" s="215" t="s">
        <v>75</v>
      </c>
      <c r="C25" s="216"/>
      <c r="D25" s="219">
        <f>SUM(D20:D24)*D18</f>
        <v>0</v>
      </c>
      <c r="E25" s="207">
        <f t="shared" si="0"/>
        <v>0</v>
      </c>
      <c r="F25" s="185"/>
      <c r="G25" s="219">
        <f>SUM(G20:G24)*G18</f>
        <v>0</v>
      </c>
      <c r="H25" s="207">
        <f t="shared" si="1"/>
        <v>0</v>
      </c>
    </row>
    <row r="26" spans="1:8" ht="15" customHeight="1" x14ac:dyDescent="0.2">
      <c r="A26" s="205"/>
      <c r="B26" s="211" t="s">
        <v>76</v>
      </c>
      <c r="C26" s="210"/>
      <c r="D26" s="220">
        <f>SUM(D20:D25)</f>
        <v>0</v>
      </c>
      <c r="E26" s="221">
        <f>SUM(E20:E25)</f>
        <v>0</v>
      </c>
      <c r="F26" s="185"/>
      <c r="G26" s="220">
        <f>SUM(G20:G25)</f>
        <v>0</v>
      </c>
      <c r="H26" s="221">
        <f>SUM(H20:H25)</f>
        <v>0</v>
      </c>
    </row>
    <row r="27" spans="1:8" ht="15" customHeight="1" x14ac:dyDescent="0.2">
      <c r="A27" s="214" t="s">
        <v>77</v>
      </c>
      <c r="B27" s="201" t="s">
        <v>78</v>
      </c>
      <c r="C27" s="197"/>
      <c r="D27" s="202"/>
      <c r="E27" s="203"/>
      <c r="F27" s="185"/>
      <c r="G27" s="204"/>
      <c r="H27" s="203"/>
    </row>
    <row r="28" spans="1:8" x14ac:dyDescent="0.2">
      <c r="A28" s="205" t="s">
        <v>79</v>
      </c>
      <c r="B28" s="215" t="s">
        <v>80</v>
      </c>
      <c r="C28" s="216"/>
      <c r="D28" s="89"/>
      <c r="E28" s="207">
        <f>D28*$E$10</f>
        <v>0</v>
      </c>
      <c r="F28" s="185"/>
      <c r="G28" s="89"/>
      <c r="H28" s="207">
        <f t="shared" ref="H28:H32" si="2">G28*$H$10</f>
        <v>0</v>
      </c>
    </row>
    <row r="29" spans="1:8" x14ac:dyDescent="0.2">
      <c r="A29" s="205" t="s">
        <v>81</v>
      </c>
      <c r="B29" s="206" t="s">
        <v>82</v>
      </c>
      <c r="C29" s="194"/>
      <c r="D29" s="89"/>
      <c r="E29" s="207">
        <f>D29*$E$10</f>
        <v>0</v>
      </c>
      <c r="F29" s="185"/>
      <c r="G29" s="89"/>
      <c r="H29" s="207">
        <f t="shared" si="2"/>
        <v>0</v>
      </c>
    </row>
    <row r="30" spans="1:8" x14ac:dyDescent="0.2">
      <c r="A30" s="205" t="s">
        <v>83</v>
      </c>
      <c r="B30" s="206" t="s">
        <v>84</v>
      </c>
      <c r="C30" s="194"/>
      <c r="D30" s="89"/>
      <c r="E30" s="207">
        <f>D30*$E$10</f>
        <v>0</v>
      </c>
      <c r="F30" s="185"/>
      <c r="G30" s="89"/>
      <c r="H30" s="207">
        <f t="shared" si="2"/>
        <v>0</v>
      </c>
    </row>
    <row r="31" spans="1:8" x14ac:dyDescent="0.2">
      <c r="A31" s="205" t="s">
        <v>85</v>
      </c>
      <c r="B31" s="206" t="s">
        <v>86</v>
      </c>
      <c r="C31" s="194"/>
      <c r="D31" s="89"/>
      <c r="E31" s="207">
        <f>D31*$E$10</f>
        <v>0</v>
      </c>
      <c r="F31" s="185"/>
      <c r="G31" s="89"/>
      <c r="H31" s="207">
        <f t="shared" si="2"/>
        <v>0</v>
      </c>
    </row>
    <row r="32" spans="1:8" x14ac:dyDescent="0.2">
      <c r="A32" s="205" t="s">
        <v>164</v>
      </c>
      <c r="B32" s="209" t="s">
        <v>165</v>
      </c>
      <c r="C32" s="210"/>
      <c r="D32" s="89"/>
      <c r="E32" s="207">
        <f>D32*$E$10</f>
        <v>0</v>
      </c>
      <c r="F32" s="185"/>
      <c r="G32" s="89"/>
      <c r="H32" s="207">
        <f t="shared" si="2"/>
        <v>0</v>
      </c>
    </row>
    <row r="33" spans="1:8" ht="15" customHeight="1" x14ac:dyDescent="0.2">
      <c r="A33" s="205"/>
      <c r="B33" s="211" t="s">
        <v>87</v>
      </c>
      <c r="C33" s="210"/>
      <c r="D33" s="220">
        <f>SUM(D28:D32)</f>
        <v>0</v>
      </c>
      <c r="E33" s="221">
        <f>SUM(E28:E32)</f>
        <v>0</v>
      </c>
      <c r="F33" s="185"/>
      <c r="G33" s="220">
        <f>SUM(G28:G32)</f>
        <v>0</v>
      </c>
      <c r="H33" s="221">
        <f>SUM(H28:H32)</f>
        <v>0</v>
      </c>
    </row>
    <row r="34" spans="1:8" ht="15" customHeight="1" x14ac:dyDescent="0.2">
      <c r="A34" s="214" t="s">
        <v>88</v>
      </c>
      <c r="B34" s="201" t="s">
        <v>89</v>
      </c>
      <c r="C34" s="197"/>
      <c r="D34" s="202"/>
      <c r="E34" s="203"/>
      <c r="F34" s="185"/>
      <c r="G34" s="204"/>
      <c r="H34" s="203"/>
    </row>
    <row r="35" spans="1:8" x14ac:dyDescent="0.2">
      <c r="A35" s="205" t="s">
        <v>90</v>
      </c>
      <c r="B35" s="215" t="s">
        <v>91</v>
      </c>
      <c r="C35" s="216"/>
      <c r="D35" s="89"/>
      <c r="E35" s="207">
        <f>D35*$E$10</f>
        <v>0</v>
      </c>
      <c r="F35" s="185"/>
      <c r="G35" s="89"/>
      <c r="H35" s="207">
        <f t="shared" ref="H35:H39" si="3">G35*$H$10</f>
        <v>0</v>
      </c>
    </row>
    <row r="36" spans="1:8" x14ac:dyDescent="0.2">
      <c r="A36" s="205" t="s">
        <v>92</v>
      </c>
      <c r="B36" s="206" t="s">
        <v>93</v>
      </c>
      <c r="C36" s="194"/>
      <c r="D36" s="89"/>
      <c r="E36" s="207">
        <f>D36*$E$10</f>
        <v>0</v>
      </c>
      <c r="F36" s="185"/>
      <c r="G36" s="89"/>
      <c r="H36" s="207">
        <f t="shared" si="3"/>
        <v>0</v>
      </c>
    </row>
    <row r="37" spans="1:8" x14ac:dyDescent="0.2">
      <c r="A37" s="205" t="s">
        <v>94</v>
      </c>
      <c r="B37" s="206" t="s">
        <v>95</v>
      </c>
      <c r="C37" s="194"/>
      <c r="D37" s="89"/>
      <c r="E37" s="207">
        <f>D37*$E$10</f>
        <v>0</v>
      </c>
      <c r="F37" s="185"/>
      <c r="G37" s="89"/>
      <c r="H37" s="207">
        <f t="shared" si="3"/>
        <v>0</v>
      </c>
    </row>
    <row r="38" spans="1:8" x14ac:dyDescent="0.2">
      <c r="A38" s="205" t="s">
        <v>96</v>
      </c>
      <c r="B38" s="206" t="s">
        <v>97</v>
      </c>
      <c r="C38" s="194"/>
      <c r="D38" s="89"/>
      <c r="E38" s="207">
        <f>D38*$E$10</f>
        <v>0</v>
      </c>
      <c r="F38" s="185"/>
      <c r="G38" s="89"/>
      <c r="H38" s="207">
        <f t="shared" si="3"/>
        <v>0</v>
      </c>
    </row>
    <row r="39" spans="1:8" x14ac:dyDescent="0.2">
      <c r="A39" s="205" t="s">
        <v>98</v>
      </c>
      <c r="B39" s="206" t="s">
        <v>99</v>
      </c>
      <c r="C39" s="194"/>
      <c r="D39" s="89"/>
      <c r="E39" s="207">
        <f>D39*$E$10</f>
        <v>0</v>
      </c>
      <c r="F39" s="185"/>
      <c r="G39" s="89"/>
      <c r="H39" s="207">
        <f t="shared" si="3"/>
        <v>0</v>
      </c>
    </row>
    <row r="40" spans="1:8" ht="15" customHeight="1" x14ac:dyDescent="0.2">
      <c r="A40" s="205"/>
      <c r="B40" s="211" t="s">
        <v>100</v>
      </c>
      <c r="C40" s="210"/>
      <c r="D40" s="220">
        <f>SUM(D35:D39)</f>
        <v>0</v>
      </c>
      <c r="E40" s="221">
        <f>SUM(E35:E39)</f>
        <v>0</v>
      </c>
      <c r="F40" s="185"/>
      <c r="G40" s="220">
        <f>SUM(G35:G39)</f>
        <v>0</v>
      </c>
      <c r="H40" s="221">
        <f>SUM(H35:H39)</f>
        <v>0</v>
      </c>
    </row>
    <row r="41" spans="1:8" ht="15" customHeight="1" x14ac:dyDescent="0.2">
      <c r="A41" s="214" t="s">
        <v>101</v>
      </c>
      <c r="B41" s="201" t="s">
        <v>102</v>
      </c>
      <c r="C41" s="197"/>
      <c r="D41" s="202"/>
      <c r="E41" s="203"/>
      <c r="F41" s="185"/>
      <c r="G41" s="204"/>
      <c r="H41" s="203"/>
    </row>
    <row r="42" spans="1:8" x14ac:dyDescent="0.2">
      <c r="A42" s="205" t="s">
        <v>103</v>
      </c>
      <c r="B42" s="215" t="s">
        <v>104</v>
      </c>
      <c r="C42" s="216"/>
      <c r="D42" s="89"/>
      <c r="E42" s="207">
        <f>D42*$E$10</f>
        <v>0</v>
      </c>
      <c r="F42" s="185"/>
      <c r="G42" s="89"/>
      <c r="H42" s="207">
        <f t="shared" ref="H42:H45" si="4">G42*$H$10</f>
        <v>0</v>
      </c>
    </row>
    <row r="43" spans="1:8" x14ac:dyDescent="0.2">
      <c r="A43" s="205" t="s">
        <v>105</v>
      </c>
      <c r="B43" s="206" t="s">
        <v>106</v>
      </c>
      <c r="C43" s="194"/>
      <c r="D43" s="89"/>
      <c r="E43" s="207">
        <f>D43*$E$10</f>
        <v>0</v>
      </c>
      <c r="F43" s="185"/>
      <c r="G43" s="89"/>
      <c r="H43" s="207">
        <f t="shared" si="4"/>
        <v>0</v>
      </c>
    </row>
    <row r="44" spans="1:8" x14ac:dyDescent="0.2">
      <c r="A44" s="205" t="s">
        <v>107</v>
      </c>
      <c r="B44" s="206" t="s">
        <v>108</v>
      </c>
      <c r="C44" s="194"/>
      <c r="D44" s="89"/>
      <c r="E44" s="207">
        <f>D44*$E$10</f>
        <v>0</v>
      </c>
      <c r="F44" s="185"/>
      <c r="G44" s="89"/>
      <c r="H44" s="207">
        <f t="shared" si="4"/>
        <v>0</v>
      </c>
    </row>
    <row r="45" spans="1:8" x14ac:dyDescent="0.2">
      <c r="A45" s="205" t="s">
        <v>109</v>
      </c>
      <c r="B45" s="206" t="s">
        <v>110</v>
      </c>
      <c r="C45" s="194"/>
      <c r="D45" s="89"/>
      <c r="E45" s="207">
        <f>D45*$E$10</f>
        <v>0</v>
      </c>
      <c r="F45" s="185"/>
      <c r="G45" s="89"/>
      <c r="H45" s="207">
        <f t="shared" si="4"/>
        <v>0</v>
      </c>
    </row>
    <row r="46" spans="1:8" ht="15" customHeight="1" x14ac:dyDescent="0.2">
      <c r="A46" s="205"/>
      <c r="B46" s="201" t="s">
        <v>111</v>
      </c>
      <c r="C46" s="194"/>
      <c r="D46" s="220">
        <f>SUM(D42:D45)</f>
        <v>0</v>
      </c>
      <c r="E46" s="221">
        <f>SUM(E42:E45)</f>
        <v>0</v>
      </c>
      <c r="F46" s="185"/>
      <c r="G46" s="220">
        <f>SUM(G42:G45)</f>
        <v>0</v>
      </c>
      <c r="H46" s="221">
        <f>SUM(H42:H45)</f>
        <v>0</v>
      </c>
    </row>
    <row r="47" spans="1:8" ht="15" customHeight="1" x14ac:dyDescent="0.2">
      <c r="A47" s="200" t="s">
        <v>112</v>
      </c>
      <c r="B47" s="201" t="s">
        <v>113</v>
      </c>
      <c r="C47" s="222"/>
      <c r="D47" s="220">
        <f>D18+D26+D33+D40+D46</f>
        <v>0</v>
      </c>
      <c r="E47" s="221">
        <f>E18+E26+E33+E40+E46</f>
        <v>0</v>
      </c>
      <c r="F47" s="185"/>
      <c r="G47" s="220">
        <f>G18+G26+G33+G40+G46</f>
        <v>0</v>
      </c>
      <c r="H47" s="221">
        <f>H18+H26+H33+H40+H46</f>
        <v>0</v>
      </c>
    </row>
    <row r="48" spans="1:8" x14ac:dyDescent="0.2">
      <c r="A48" s="205" t="s">
        <v>114</v>
      </c>
      <c r="B48" s="206" t="s">
        <v>115</v>
      </c>
      <c r="C48" s="194"/>
      <c r="D48" s="89"/>
      <c r="E48" s="207">
        <f>D48*$E$10</f>
        <v>0</v>
      </c>
      <c r="F48" s="185"/>
      <c r="G48" s="89"/>
      <c r="H48" s="207">
        <f>G48*$E$10</f>
        <v>0</v>
      </c>
    </row>
    <row r="49" spans="1:9" ht="15" customHeight="1" x14ac:dyDescent="0.2">
      <c r="A49" s="223" t="s">
        <v>116</v>
      </c>
      <c r="B49" s="211" t="s">
        <v>117</v>
      </c>
      <c r="C49" s="224"/>
      <c r="D49" s="220">
        <f>D47+D48</f>
        <v>0</v>
      </c>
      <c r="E49" s="221">
        <f>E47+E48</f>
        <v>0</v>
      </c>
      <c r="F49" s="185"/>
      <c r="G49" s="220">
        <f>G47+G48</f>
        <v>0</v>
      </c>
      <c r="H49" s="221">
        <f>H47+H48</f>
        <v>0</v>
      </c>
    </row>
    <row r="50" spans="1:9" ht="6.75" customHeight="1" x14ac:dyDescent="0.2">
      <c r="A50" s="196"/>
      <c r="B50" s="217"/>
      <c r="C50" s="217"/>
      <c r="D50" s="225"/>
      <c r="E50" s="218"/>
      <c r="F50" s="185"/>
      <c r="G50" s="226"/>
      <c r="H50" s="218"/>
    </row>
    <row r="51" spans="1:9" ht="15" customHeight="1" x14ac:dyDescent="0.2">
      <c r="A51" s="214" t="s">
        <v>118</v>
      </c>
      <c r="B51" s="197"/>
      <c r="C51" s="222"/>
      <c r="D51" s="198">
        <f>D10+D49</f>
        <v>1</v>
      </c>
      <c r="E51" s="221">
        <f>E10+E49</f>
        <v>0</v>
      </c>
      <c r="F51" s="185"/>
      <c r="G51" s="198">
        <f>G10+G49</f>
        <v>1</v>
      </c>
      <c r="H51" s="221">
        <f>H10+H49</f>
        <v>0</v>
      </c>
    </row>
    <row r="52" spans="1:9" ht="6.75" customHeight="1" x14ac:dyDescent="0.2">
      <c r="A52" s="196"/>
      <c r="B52" s="217"/>
      <c r="C52" s="217"/>
      <c r="D52" s="225"/>
      <c r="E52" s="218"/>
      <c r="F52" s="185"/>
      <c r="G52" s="226"/>
      <c r="H52" s="218"/>
    </row>
    <row r="53" spans="1:9" ht="15" customHeight="1" x14ac:dyDescent="0.2">
      <c r="A53" s="214" t="s">
        <v>119</v>
      </c>
      <c r="B53" s="197"/>
      <c r="C53" s="222"/>
      <c r="D53" s="291" t="str">
        <f>IF(E51=0,"",(E10+E18+E26+E42)/E51)</f>
        <v/>
      </c>
      <c r="E53" s="292"/>
      <c r="F53" s="185"/>
      <c r="G53" s="291" t="str">
        <f>IF(H51=0,"",(H10+H18+H26+H42)/H51)</f>
        <v/>
      </c>
      <c r="H53" s="292"/>
    </row>
    <row r="54" spans="1:9" ht="6.75" customHeight="1" x14ac:dyDescent="0.2">
      <c r="A54" s="196"/>
      <c r="B54" s="197"/>
      <c r="C54" s="197"/>
      <c r="D54" s="1"/>
      <c r="E54" s="2"/>
      <c r="F54" s="185"/>
      <c r="G54" s="48"/>
      <c r="H54" s="2"/>
    </row>
    <row r="55" spans="1:9" ht="15" customHeight="1" x14ac:dyDescent="0.2">
      <c r="A55" s="214" t="s">
        <v>120</v>
      </c>
      <c r="B55" s="197"/>
      <c r="C55" s="222"/>
      <c r="D55" s="91">
        <v>0.3</v>
      </c>
      <c r="E55" s="88"/>
      <c r="F55" s="227"/>
      <c r="G55" s="91">
        <v>0.3</v>
      </c>
      <c r="H55" s="88"/>
    </row>
    <row r="56" spans="1:9" ht="6.75" customHeight="1" x14ac:dyDescent="0.2">
      <c r="A56" s="196"/>
      <c r="B56" s="197"/>
      <c r="C56" s="197"/>
      <c r="D56" s="112"/>
      <c r="E56" s="113"/>
      <c r="F56" s="227"/>
      <c r="G56" s="114"/>
      <c r="H56" s="113"/>
    </row>
    <row r="57" spans="1:9" ht="15" customHeight="1" thickBot="1" x14ac:dyDescent="0.25">
      <c r="A57" s="228" t="s">
        <v>121</v>
      </c>
      <c r="B57" s="229"/>
      <c r="C57" s="230"/>
      <c r="D57" s="115">
        <v>0.8</v>
      </c>
      <c r="E57" s="116"/>
      <c r="F57" s="227"/>
      <c r="G57" s="115">
        <v>0.8</v>
      </c>
      <c r="H57" s="116"/>
    </row>
    <row r="58" spans="1:9" ht="15" customHeight="1" thickTop="1" x14ac:dyDescent="0.2">
      <c r="A58" s="231"/>
      <c r="B58" s="185"/>
      <c r="C58" s="185"/>
      <c r="D58" s="187"/>
      <c r="E58" s="188"/>
      <c r="F58" s="185"/>
      <c r="G58" s="185"/>
      <c r="H58" s="185"/>
    </row>
    <row r="59" spans="1:9" ht="15" customHeight="1" x14ac:dyDescent="0.2">
      <c r="A59" s="293" t="s">
        <v>190</v>
      </c>
      <c r="B59" s="293"/>
      <c r="C59" s="293"/>
      <c r="D59" s="293"/>
      <c r="E59" s="293"/>
      <c r="F59" s="293"/>
      <c r="G59" s="293"/>
      <c r="H59" s="293"/>
    </row>
    <row r="60" spans="1:9" ht="15" customHeight="1" x14ac:dyDescent="0.2">
      <c r="A60" s="233"/>
      <c r="B60" s="233"/>
      <c r="C60" s="50" t="s">
        <v>167</v>
      </c>
      <c r="D60" s="91">
        <v>1</v>
      </c>
      <c r="E60" s="233"/>
      <c r="F60" s="233"/>
      <c r="G60" s="91"/>
      <c r="H60" s="185"/>
      <c r="I60" s="51"/>
    </row>
    <row r="61" spans="1:9" x14ac:dyDescent="0.2">
      <c r="A61" s="233"/>
      <c r="B61" s="185"/>
      <c r="C61" s="185"/>
      <c r="D61" s="187"/>
      <c r="E61" s="188"/>
      <c r="F61" s="185"/>
      <c r="G61" s="185"/>
      <c r="H61" s="185"/>
    </row>
    <row r="62" spans="1:9" ht="15" customHeight="1" x14ac:dyDescent="0.2">
      <c r="A62" s="233"/>
      <c r="B62" s="185"/>
      <c r="C62" s="50" t="s">
        <v>118</v>
      </c>
      <c r="D62" s="187"/>
      <c r="E62" s="234"/>
      <c r="F62" s="185"/>
      <c r="G62" s="185"/>
      <c r="H62" s="185"/>
    </row>
    <row r="63" spans="1:9" ht="15" customHeight="1" x14ac:dyDescent="0.2">
      <c r="A63" s="233"/>
      <c r="B63" s="185"/>
      <c r="C63" s="50" t="s">
        <v>120</v>
      </c>
      <c r="D63" s="187"/>
      <c r="E63" s="117"/>
      <c r="F63" s="185"/>
      <c r="G63" s="185"/>
      <c r="H63" s="185"/>
    </row>
    <row r="64" spans="1:9" ht="15" customHeight="1" x14ac:dyDescent="0.2">
      <c r="A64" s="233"/>
      <c r="B64" s="185"/>
      <c r="C64" s="50" t="s">
        <v>168</v>
      </c>
      <c r="D64" s="187"/>
      <c r="E64" s="117"/>
      <c r="F64" s="185"/>
      <c r="G64" s="185"/>
      <c r="H64" s="185"/>
    </row>
    <row r="65" spans="1:8" ht="15" customHeight="1" x14ac:dyDescent="0.2">
      <c r="A65" s="185"/>
      <c r="B65" s="185"/>
      <c r="C65" s="185"/>
      <c r="D65" s="185"/>
      <c r="E65" s="185"/>
      <c r="F65" s="185"/>
      <c r="G65" s="185"/>
      <c r="H65" s="185"/>
    </row>
    <row r="66" spans="1:8" x14ac:dyDescent="0.2">
      <c r="A66" s="233"/>
      <c r="B66" s="185"/>
      <c r="C66" s="185"/>
      <c r="D66" s="187"/>
      <c r="E66" s="188"/>
      <c r="F66" s="185"/>
      <c r="G66" s="185"/>
      <c r="H66" s="185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8"/>
  <sheetViews>
    <sheetView showGridLines="0" showZeros="0" tabSelected="1" topLeftCell="B1" zoomScale="60" zoomScaleNormal="60" zoomScalePageLayoutView="78" workbookViewId="0">
      <selection activeCell="G18" sqref="G18"/>
    </sheetView>
  </sheetViews>
  <sheetFormatPr baseColWidth="10" defaultColWidth="11.42578125" defaultRowHeight="26.1" customHeight="1" x14ac:dyDescent="0.2"/>
  <cols>
    <col min="1" max="1" width="39.85546875" style="171" hidden="1" customWidth="1"/>
    <col min="2" max="2" width="10.7109375" style="108" customWidth="1"/>
    <col min="3" max="3" width="34" style="171" bestFit="1" customWidth="1"/>
    <col min="4" max="4" width="24" style="98" customWidth="1"/>
    <col min="5" max="5" width="23.28515625" style="98" customWidth="1"/>
    <col min="6" max="6" width="19.5703125" style="98" customWidth="1"/>
    <col min="7" max="7" width="21.140625" style="98" customWidth="1"/>
    <col min="8" max="8" width="12.85546875" style="255" customWidth="1"/>
    <col min="9" max="9" width="18.85546875" style="98" customWidth="1"/>
    <col min="10" max="10" width="13.7109375" style="171" customWidth="1"/>
    <col min="11" max="11" width="15.28515625" style="171" customWidth="1"/>
    <col min="12" max="12" width="11.7109375" style="171" customWidth="1"/>
    <col min="13" max="13" width="14.42578125" style="171" bestFit="1" customWidth="1"/>
    <col min="14" max="14" width="15.85546875" style="171" bestFit="1" customWidth="1"/>
    <col min="15" max="15" width="9" style="171" customWidth="1"/>
    <col min="16" max="16" width="13.85546875" style="171" customWidth="1"/>
    <col min="17" max="17" width="12.42578125" style="171" customWidth="1"/>
    <col min="18" max="20" width="13.42578125" style="171" customWidth="1"/>
    <col min="21" max="16384" width="11.42578125" style="171"/>
  </cols>
  <sheetData>
    <row r="1" spans="1:19" ht="26.1" customHeight="1" x14ac:dyDescent="0.2">
      <c r="C1" s="95" t="s">
        <v>0</v>
      </c>
      <c r="D1" s="172" t="s">
        <v>360</v>
      </c>
      <c r="E1" s="96"/>
      <c r="G1" s="97"/>
      <c r="H1" s="253"/>
      <c r="I1" s="97"/>
    </row>
    <row r="2" spans="1:19" ht="26.1" customHeight="1" x14ac:dyDescent="0.2">
      <c r="D2" s="173"/>
      <c r="E2" s="131"/>
      <c r="H2" s="254"/>
    </row>
    <row r="3" spans="1:19" ht="26.1" customHeight="1" x14ac:dyDescent="0.2">
      <c r="C3" s="100" t="s">
        <v>1</v>
      </c>
      <c r="D3" s="172" t="s">
        <v>197</v>
      </c>
      <c r="E3" s="96"/>
      <c r="G3" s="97"/>
      <c r="H3" s="253"/>
      <c r="I3" s="97"/>
    </row>
    <row r="4" spans="1:19" ht="26.1" customHeight="1" x14ac:dyDescent="0.2">
      <c r="C4" s="100" t="s">
        <v>2</v>
      </c>
      <c r="D4" s="172" t="s">
        <v>332</v>
      </c>
      <c r="E4" s="101"/>
      <c r="G4" s="97"/>
      <c r="H4" s="253"/>
      <c r="I4" s="97"/>
    </row>
    <row r="5" spans="1:19" ht="26.1" customHeight="1" x14ac:dyDescent="0.2">
      <c r="D5" s="174"/>
      <c r="P5" s="99"/>
      <c r="R5" s="98"/>
    </row>
    <row r="6" spans="1:19" ht="26.1" customHeight="1" x14ac:dyDescent="0.2">
      <c r="C6" s="100" t="s">
        <v>3</v>
      </c>
      <c r="D6" s="175"/>
      <c r="E6" s="132"/>
      <c r="F6" s="171"/>
      <c r="G6" s="133"/>
      <c r="H6" s="294"/>
      <c r="I6" s="294"/>
      <c r="L6" s="102"/>
      <c r="M6" s="102"/>
      <c r="S6" s="102"/>
    </row>
    <row r="7" spans="1:19" ht="33" customHeight="1" x14ac:dyDescent="0.2">
      <c r="K7" s="295" t="s">
        <v>169</v>
      </c>
      <c r="L7" s="296"/>
      <c r="M7" s="296"/>
      <c r="N7" s="296"/>
      <c r="O7" s="297"/>
      <c r="P7" s="295" t="s">
        <v>175</v>
      </c>
      <c r="Q7" s="296"/>
      <c r="R7" s="296"/>
      <c r="S7" s="297"/>
    </row>
    <row r="8" spans="1:19" ht="60.95" customHeight="1" x14ac:dyDescent="0.2">
      <c r="B8" s="109" t="s">
        <v>4</v>
      </c>
      <c r="C8" s="104" t="s">
        <v>194</v>
      </c>
      <c r="D8" s="104" t="s">
        <v>192</v>
      </c>
      <c r="E8" s="104" t="s">
        <v>5</v>
      </c>
      <c r="F8" s="103" t="s">
        <v>6</v>
      </c>
      <c r="G8" s="103" t="s">
        <v>180</v>
      </c>
      <c r="H8" s="256" t="s">
        <v>7</v>
      </c>
      <c r="I8" s="103" t="s">
        <v>145</v>
      </c>
      <c r="J8" s="110" t="s">
        <v>172</v>
      </c>
      <c r="K8" s="110" t="s">
        <v>179</v>
      </c>
      <c r="L8" s="110" t="s">
        <v>170</v>
      </c>
      <c r="M8" s="110" t="s">
        <v>9</v>
      </c>
      <c r="N8" s="110" t="s">
        <v>171</v>
      </c>
      <c r="O8" s="110" t="s">
        <v>166</v>
      </c>
      <c r="P8" s="111" t="s">
        <v>173</v>
      </c>
      <c r="Q8" s="111" t="s">
        <v>174</v>
      </c>
      <c r="R8" s="111" t="s">
        <v>171</v>
      </c>
      <c r="S8" s="111" t="s">
        <v>166</v>
      </c>
    </row>
    <row r="9" spans="1:19" s="252" customFormat="1" ht="29.1" customHeight="1" x14ac:dyDescent="0.2">
      <c r="A9" s="143"/>
      <c r="B9" s="144"/>
      <c r="C9" s="178" t="s">
        <v>361</v>
      </c>
      <c r="D9" s="176"/>
      <c r="E9" s="176" t="s">
        <v>191</v>
      </c>
      <c r="F9" s="177" t="s">
        <v>208</v>
      </c>
      <c r="G9" s="179" t="s">
        <v>380</v>
      </c>
      <c r="H9" s="257">
        <v>22.9</v>
      </c>
      <c r="I9" s="177" t="s">
        <v>13</v>
      </c>
      <c r="J9" s="105">
        <f>IF(I9=0,0,VLOOKUP(I9,Reinigungsturnus!$A$5:$C$20,3,FALSE)*H9/12)</f>
        <v>362.58333333333331</v>
      </c>
      <c r="K9" s="106"/>
      <c r="L9" s="125"/>
      <c r="M9" s="124"/>
      <c r="N9" s="124"/>
      <c r="O9" s="107"/>
      <c r="P9" s="106"/>
      <c r="Q9" s="125"/>
      <c r="R9" s="124"/>
      <c r="S9" s="107"/>
    </row>
    <row r="10" spans="1:19" s="252" customFormat="1" ht="29.1" customHeight="1" x14ac:dyDescent="0.2">
      <c r="A10" s="143"/>
      <c r="B10" s="144"/>
      <c r="C10" s="178" t="s">
        <v>337</v>
      </c>
      <c r="D10" s="176"/>
      <c r="E10" s="176" t="s">
        <v>191</v>
      </c>
      <c r="F10" s="177" t="s">
        <v>206</v>
      </c>
      <c r="G10" s="179" t="s">
        <v>380</v>
      </c>
      <c r="H10" s="257">
        <v>70.680000000000007</v>
      </c>
      <c r="I10" s="177" t="s">
        <v>13</v>
      </c>
      <c r="J10" s="105">
        <f>IF(I10=0,0,VLOOKUP(I10,Reinigungsturnus!$A$5:$C$20,3,FALSE)*H10/12)</f>
        <v>1119.1000000000001</v>
      </c>
      <c r="K10" s="106"/>
      <c r="L10" s="125"/>
      <c r="M10" s="124"/>
      <c r="N10" s="124"/>
      <c r="O10" s="107"/>
      <c r="P10" s="106"/>
      <c r="Q10" s="125"/>
      <c r="R10" s="124"/>
      <c r="S10" s="107"/>
    </row>
    <row r="11" spans="1:19" s="252" customFormat="1" ht="29.1" customHeight="1" x14ac:dyDescent="0.2">
      <c r="A11" s="143"/>
      <c r="B11" s="144"/>
      <c r="C11" s="178" t="s">
        <v>374</v>
      </c>
      <c r="D11" s="176"/>
      <c r="E11" s="176" t="s">
        <v>191</v>
      </c>
      <c r="F11" s="177" t="s">
        <v>203</v>
      </c>
      <c r="G11" s="179" t="s">
        <v>200</v>
      </c>
      <c r="H11" s="257">
        <v>21.7</v>
      </c>
      <c r="I11" s="177" t="s">
        <v>13</v>
      </c>
      <c r="J11" s="105">
        <f>IF(I11=0,0,VLOOKUP(I11,Reinigungsturnus!$A$5:$C$20,3,FALSE)*H11/12)</f>
        <v>343.58333333333331</v>
      </c>
      <c r="K11" s="106"/>
      <c r="L11" s="125"/>
      <c r="M11" s="124"/>
      <c r="N11" s="124"/>
      <c r="O11" s="107"/>
      <c r="P11" s="106"/>
      <c r="Q11" s="125"/>
      <c r="R11" s="124"/>
      <c r="S11" s="107"/>
    </row>
    <row r="12" spans="1:19" s="252" customFormat="1" ht="29.1" customHeight="1" x14ac:dyDescent="0.2">
      <c r="A12" s="143"/>
      <c r="B12" s="144"/>
      <c r="C12" s="178" t="s">
        <v>372</v>
      </c>
      <c r="D12" s="176"/>
      <c r="E12" s="176" t="s">
        <v>370</v>
      </c>
      <c r="F12" s="177" t="s">
        <v>203</v>
      </c>
      <c r="G12" s="179" t="s">
        <v>200</v>
      </c>
      <c r="H12" s="257">
        <v>47.89</v>
      </c>
      <c r="I12" s="177" t="s">
        <v>13</v>
      </c>
      <c r="J12" s="105">
        <f>IF(I12=0,0,VLOOKUP(I12,Reinigungsturnus!$A$5:$C$20,3,FALSE)*H12/12)</f>
        <v>758.25833333333333</v>
      </c>
      <c r="K12" s="106"/>
      <c r="L12" s="125"/>
      <c r="M12" s="124"/>
      <c r="N12" s="124"/>
      <c r="O12" s="107"/>
      <c r="P12" s="106"/>
      <c r="Q12" s="125"/>
      <c r="R12" s="124"/>
      <c r="S12" s="107"/>
    </row>
    <row r="13" spans="1:19" s="252" customFormat="1" ht="43.5" customHeight="1" x14ac:dyDescent="0.2">
      <c r="A13" s="143"/>
      <c r="B13" s="144"/>
      <c r="C13" s="312" t="s">
        <v>376</v>
      </c>
      <c r="D13" s="176"/>
      <c r="E13" s="176" t="s">
        <v>191</v>
      </c>
      <c r="F13" s="177" t="s">
        <v>209</v>
      </c>
      <c r="G13" s="179" t="s">
        <v>200</v>
      </c>
      <c r="H13" s="257">
        <v>25.9</v>
      </c>
      <c r="I13" s="177" t="s">
        <v>13</v>
      </c>
      <c r="J13" s="105">
        <f>IF(I13=0,0,VLOOKUP(I13,Reinigungsturnus!$A$5:$C$20,3,FALSE)*H13/12)</f>
        <v>410.08333333333331</v>
      </c>
      <c r="K13" s="106"/>
      <c r="L13" s="125"/>
      <c r="M13" s="124"/>
      <c r="N13" s="124"/>
      <c r="O13" s="107"/>
      <c r="P13" s="106"/>
      <c r="Q13" s="125"/>
      <c r="R13" s="124"/>
      <c r="S13" s="107"/>
    </row>
    <row r="14" spans="1:19" s="252" customFormat="1" ht="29.1" customHeight="1" x14ac:dyDescent="0.2">
      <c r="A14" s="143"/>
      <c r="B14" s="144"/>
      <c r="C14" s="178" t="s">
        <v>375</v>
      </c>
      <c r="D14" s="176"/>
      <c r="E14" s="176" t="s">
        <v>191</v>
      </c>
      <c r="F14" s="177" t="s">
        <v>203</v>
      </c>
      <c r="G14" s="179" t="s">
        <v>338</v>
      </c>
      <c r="H14" s="257">
        <v>19.899999999999999</v>
      </c>
      <c r="I14" s="177" t="s">
        <v>13</v>
      </c>
      <c r="J14" s="105">
        <f>IF(I14=0,0,VLOOKUP(I14,Reinigungsturnus!$A$5:$C$20,3,FALSE)*H14/12)</f>
        <v>315.08333333333331</v>
      </c>
      <c r="K14" s="106"/>
      <c r="L14" s="125"/>
      <c r="M14" s="124"/>
      <c r="N14" s="124"/>
      <c r="O14" s="107"/>
      <c r="P14" s="106"/>
      <c r="Q14" s="125"/>
      <c r="R14" s="124"/>
      <c r="S14" s="107"/>
    </row>
    <row r="15" spans="1:19" s="252" customFormat="1" ht="29.1" customHeight="1" x14ac:dyDescent="0.2">
      <c r="A15" s="143"/>
      <c r="B15" s="144"/>
      <c r="C15" s="178" t="s">
        <v>335</v>
      </c>
      <c r="D15" s="176"/>
      <c r="E15" s="176" t="s">
        <v>191</v>
      </c>
      <c r="F15" s="177" t="s">
        <v>205</v>
      </c>
      <c r="G15" s="179" t="s">
        <v>380</v>
      </c>
      <c r="H15" s="257">
        <v>9.4</v>
      </c>
      <c r="I15" s="177" t="s">
        <v>13</v>
      </c>
      <c r="J15" s="105">
        <f>IF(I15=0,0,VLOOKUP(I15,Reinigungsturnus!$A$5:$C$20,3,FALSE)*H15/12)</f>
        <v>148.83333333333334</v>
      </c>
      <c r="K15" s="106"/>
      <c r="L15" s="125"/>
      <c r="M15" s="124"/>
      <c r="N15" s="124"/>
      <c r="O15" s="107"/>
      <c r="P15" s="106"/>
      <c r="Q15" s="125"/>
      <c r="R15" s="124"/>
      <c r="S15" s="107"/>
    </row>
    <row r="16" spans="1:19" s="252" customFormat="1" ht="29.1" customHeight="1" x14ac:dyDescent="0.2">
      <c r="A16" s="143"/>
      <c r="B16" s="144"/>
      <c r="C16" s="178" t="s">
        <v>373</v>
      </c>
      <c r="D16" s="176"/>
      <c r="E16" s="176" t="s">
        <v>191</v>
      </c>
      <c r="F16" s="177" t="s">
        <v>203</v>
      </c>
      <c r="G16" s="179" t="s">
        <v>380</v>
      </c>
      <c r="H16" s="257">
        <v>38.6</v>
      </c>
      <c r="I16" s="177" t="s">
        <v>13</v>
      </c>
      <c r="J16" s="105">
        <f>IF(I16=0,0,VLOOKUP(I16,Reinigungsturnus!$A$5:$C$20,3,FALSE)*H16/12)</f>
        <v>611.16666666666663</v>
      </c>
      <c r="K16" s="106"/>
      <c r="L16" s="125"/>
      <c r="M16" s="124"/>
      <c r="N16" s="124"/>
      <c r="O16" s="107"/>
      <c r="P16" s="106"/>
      <c r="Q16" s="125"/>
      <c r="R16" s="124"/>
      <c r="S16" s="107"/>
    </row>
    <row r="17" spans="1:19" s="252" customFormat="1" ht="29.1" customHeight="1" x14ac:dyDescent="0.2">
      <c r="A17" s="143"/>
      <c r="B17" s="144"/>
      <c r="C17" s="178" t="s">
        <v>377</v>
      </c>
      <c r="D17" s="176"/>
      <c r="E17" s="176" t="s">
        <v>191</v>
      </c>
      <c r="F17" s="177" t="s">
        <v>204</v>
      </c>
      <c r="G17" s="179" t="s">
        <v>198</v>
      </c>
      <c r="H17" s="257">
        <v>21</v>
      </c>
      <c r="I17" s="177" t="s">
        <v>13</v>
      </c>
      <c r="J17" s="105">
        <f>IF(I17=0,0,VLOOKUP(I17,Reinigungsturnus!$A$5:$C$20,3,FALSE)*H17/12)</f>
        <v>332.5</v>
      </c>
      <c r="K17" s="106"/>
      <c r="L17" s="125"/>
      <c r="M17" s="124"/>
      <c r="N17" s="124"/>
      <c r="O17" s="107"/>
      <c r="P17" s="106"/>
      <c r="Q17" s="125"/>
      <c r="R17" s="124"/>
      <c r="S17" s="107"/>
    </row>
    <row r="18" spans="1:19" s="252" customFormat="1" ht="29.1" customHeight="1" x14ac:dyDescent="0.2">
      <c r="A18" s="143"/>
      <c r="B18" s="144"/>
      <c r="C18" s="178" t="s">
        <v>378</v>
      </c>
      <c r="D18" s="176"/>
      <c r="E18" s="176" t="s">
        <v>191</v>
      </c>
      <c r="F18" s="177" t="s">
        <v>204</v>
      </c>
      <c r="G18" s="179" t="s">
        <v>198</v>
      </c>
      <c r="H18" s="257">
        <v>6.1</v>
      </c>
      <c r="I18" s="177" t="s">
        <v>13</v>
      </c>
      <c r="J18" s="105">
        <f>IF(I18=0,0,VLOOKUP(I18,Reinigungsturnus!$A$5:$C$20,3,FALSE)*H18/12)</f>
        <v>96.583333333333329</v>
      </c>
      <c r="K18" s="106"/>
      <c r="L18" s="125"/>
      <c r="M18" s="124"/>
      <c r="N18" s="124"/>
      <c r="O18" s="107"/>
      <c r="P18" s="106"/>
      <c r="Q18" s="125"/>
      <c r="R18" s="124"/>
      <c r="S18" s="107"/>
    </row>
    <row r="19" spans="1:19" s="235" customFormat="1" ht="29.1" customHeight="1" x14ac:dyDescent="0.2">
      <c r="A19" s="143"/>
      <c r="B19" s="300"/>
      <c r="C19" s="178" t="s">
        <v>371</v>
      </c>
      <c r="D19" s="176" t="s">
        <v>341</v>
      </c>
      <c r="E19" s="176" t="s">
        <v>340</v>
      </c>
      <c r="F19" s="177" t="s">
        <v>203</v>
      </c>
      <c r="G19" s="179" t="s">
        <v>338</v>
      </c>
      <c r="H19" s="257">
        <v>40.11</v>
      </c>
      <c r="I19" s="177" t="s">
        <v>11</v>
      </c>
      <c r="J19" s="105">
        <f>IF(I19=0,0,VLOOKUP(I19,Reinigungsturnus!$A$5:$C$20,3,FALSE)*H19/12)</f>
        <v>381.04500000000002</v>
      </c>
      <c r="K19" s="247"/>
      <c r="L19" s="248"/>
      <c r="M19" s="249"/>
      <c r="N19" s="249"/>
      <c r="O19" s="250"/>
      <c r="P19" s="247"/>
      <c r="Q19" s="248"/>
      <c r="R19" s="249"/>
      <c r="S19" s="250"/>
    </row>
    <row r="20" spans="1:19" ht="29.1" customHeight="1" x14ac:dyDescent="0.2">
      <c r="A20" s="143" t="str">
        <f>CONCATENATE(C8,F8)</f>
        <v>RaumbezeichnungReinigungs- gruppe</v>
      </c>
      <c r="B20" s="300"/>
      <c r="C20" s="178" t="s">
        <v>333</v>
      </c>
      <c r="D20" s="176" t="s">
        <v>334</v>
      </c>
      <c r="E20" s="176" t="s">
        <v>199</v>
      </c>
      <c r="F20" s="177" t="s">
        <v>209</v>
      </c>
      <c r="G20" s="179" t="s">
        <v>200</v>
      </c>
      <c r="H20" s="257">
        <v>24.4</v>
      </c>
      <c r="I20" s="177" t="s">
        <v>14</v>
      </c>
      <c r="J20" s="105">
        <f>IF(I20=0,0,VLOOKUP(I20,Reinigungsturnus!$A$5:$C$20,3,FALSE)*H20/12)</f>
        <v>77.266666666666666</v>
      </c>
      <c r="K20" s="247"/>
      <c r="L20" s="248"/>
      <c r="M20" s="249"/>
      <c r="N20" s="249"/>
      <c r="O20" s="250"/>
      <c r="P20" s="247"/>
      <c r="Q20" s="248"/>
      <c r="R20" s="249"/>
      <c r="S20" s="250">
        <f>VALUE('SVS GR'!$E$62)</f>
        <v>0</v>
      </c>
    </row>
    <row r="21" spans="1:19" ht="29.1" customHeight="1" x14ac:dyDescent="0.2">
      <c r="A21" s="143"/>
      <c r="B21" s="300"/>
      <c r="C21" s="178" t="s">
        <v>379</v>
      </c>
      <c r="D21" s="176" t="s">
        <v>336</v>
      </c>
      <c r="E21" s="176" t="s">
        <v>199</v>
      </c>
      <c r="F21" s="177" t="s">
        <v>207</v>
      </c>
      <c r="G21" s="179" t="s">
        <v>200</v>
      </c>
      <c r="H21" s="257">
        <v>23.08</v>
      </c>
      <c r="I21" s="177" t="s">
        <v>25</v>
      </c>
      <c r="J21" s="105">
        <f>IF(I21=0,0,VLOOKUP(I21,Reinigungsturnus!$A$5:$C$20,3,FALSE)*H21/12)</f>
        <v>1.9233333333333331</v>
      </c>
      <c r="K21" s="247"/>
      <c r="L21" s="248"/>
      <c r="M21" s="249"/>
      <c r="N21" s="249"/>
      <c r="O21" s="250"/>
      <c r="P21" s="247"/>
      <c r="Q21" s="248"/>
      <c r="R21" s="249"/>
      <c r="S21" s="250">
        <f>VALUE('SVS GR'!$E$62)</f>
        <v>0</v>
      </c>
    </row>
    <row r="22" spans="1:19" ht="26.1" customHeight="1" x14ac:dyDescent="0.2">
      <c r="B22" s="128" t="s">
        <v>193</v>
      </c>
      <c r="C22" s="129"/>
      <c r="D22" s="130"/>
      <c r="E22" s="130"/>
      <c r="F22" s="130"/>
      <c r="G22" s="130"/>
      <c r="H22" s="258"/>
      <c r="I22" s="130"/>
      <c r="J22" s="118"/>
      <c r="K22" s="118"/>
      <c r="L22" s="123">
        <f>SUM(L20:L21)</f>
        <v>0</v>
      </c>
      <c r="M22" s="121">
        <f>SUM(M20:M21)</f>
        <v>0</v>
      </c>
      <c r="N22" s="121">
        <f>SUM(N20:N21)</f>
        <v>0</v>
      </c>
      <c r="O22" s="119"/>
      <c r="P22" s="119"/>
      <c r="Q22" s="123">
        <f>SUM(Q20:Q21)</f>
        <v>0</v>
      </c>
      <c r="R22" s="121">
        <f>SUM(R20:R21)</f>
        <v>0</v>
      </c>
      <c r="S22" s="120"/>
    </row>
    <row r="28" spans="1:19" ht="26.1" customHeight="1" x14ac:dyDescent="0.2">
      <c r="C28" s="251"/>
    </row>
  </sheetData>
  <autoFilter ref="I1:I22" xr:uid="{2B5BC013-31B4-42F6-BEB6-5B096F1CF492}"/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C9303794-ACC8-4083-95C5-D64E7DEEC5EE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39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7" workbookViewId="0">
      <selection activeCell="F13" sqref="F13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22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.950000000000003" customHeight="1" x14ac:dyDescent="0.2">
      <c r="A11" s="64" t="s">
        <v>169</v>
      </c>
      <c r="B11" s="93">
        <f>VALUE('Unterhalts- und Grundreinigung'!L22)</f>
        <v>0</v>
      </c>
      <c r="C11" s="93">
        <f>B11*12</f>
        <v>0</v>
      </c>
      <c r="D11" s="94">
        <f>VALUE('Unterhalts- und Grundreinigung'!N22)</f>
        <v>0</v>
      </c>
      <c r="E11" s="94">
        <f>D11/12</f>
        <v>0</v>
      </c>
      <c r="F11" s="142" t="s">
        <v>360</v>
      </c>
    </row>
    <row r="12" spans="1:6" ht="36.950000000000003" customHeight="1" thickBot="1" x14ac:dyDescent="0.25">
      <c r="A12" s="65" t="s">
        <v>175</v>
      </c>
      <c r="B12" s="93"/>
      <c r="C12" s="93">
        <f>VALUE('Unterhalts- und Grundreinigung'!Q22)</f>
        <v>0</v>
      </c>
      <c r="D12" s="94">
        <f>VALUE('Unterhalts- und Grundreinigung'!R22)</f>
        <v>0</v>
      </c>
      <c r="E12" s="94"/>
      <c r="F12" s="142" t="s">
        <v>360</v>
      </c>
    </row>
    <row r="13" spans="1:6" ht="35.1" customHeight="1" thickTop="1" x14ac:dyDescent="0.2">
      <c r="A13" s="66"/>
      <c r="B13" s="136" t="s">
        <v>123</v>
      </c>
      <c r="C13" s="92"/>
      <c r="D13" s="137">
        <f>SUM(D11:D12)</f>
        <v>0</v>
      </c>
      <c r="E13" s="137">
        <f>SUM(E11:E12)</f>
        <v>0</v>
      </c>
    </row>
    <row r="14" spans="1:6" ht="35.1" customHeight="1" x14ac:dyDescent="0.2">
      <c r="A14" s="67"/>
      <c r="B14" s="138">
        <v>0.19</v>
      </c>
      <c r="C14" s="138"/>
      <c r="D14" s="139">
        <f>D13*$B$14</f>
        <v>0</v>
      </c>
      <c r="E14" s="139">
        <f>E13*$B$14</f>
        <v>0</v>
      </c>
    </row>
    <row r="15" spans="1:6" ht="35.1" customHeight="1" x14ac:dyDescent="0.2">
      <c r="A15" s="67"/>
      <c r="B15" s="140" t="s">
        <v>124</v>
      </c>
      <c r="C15" s="140"/>
      <c r="D15" s="141">
        <f>SUM(D13:D14)</f>
        <v>0</v>
      </c>
      <c r="E15" s="141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298"/>
      <c r="D22" s="299"/>
    </row>
    <row r="23" spans="1:6" ht="17.100000000000001" customHeight="1" x14ac:dyDescent="0.2">
      <c r="F23" s="134"/>
    </row>
    <row r="24" spans="1:6" ht="27.95" customHeight="1" x14ac:dyDescent="0.2">
      <c r="A24" s="68" t="s">
        <v>176</v>
      </c>
      <c r="B24" s="69"/>
      <c r="C24" s="298"/>
      <c r="D24" s="299"/>
      <c r="F24" s="135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Kindertagesstätten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Kindertagesstätten'!Drucktitel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2026-01-26T12:50:49Z</cp:lastPrinted>
  <dcterms:created xsi:type="dcterms:W3CDTF">2006-01-25T13:28:40Z</dcterms:created>
  <dcterms:modified xsi:type="dcterms:W3CDTF">2026-01-29T08:59:39Z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